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\Desktop\2025 ROK\KONIEC ROKU\załaczniki za 2025 rok\"/>
    </mc:Choice>
  </mc:AlternateContent>
  <xr:revisionPtr revIDLastSave="0" documentId="13_ncr:1_{BAF97A22-70C6-495E-B6D7-76C15AC8DB50}" xr6:coauthVersionLast="47" xr6:coauthVersionMax="47" xr10:uidLastSave="{00000000-0000-0000-0000-000000000000}"/>
  <bookViews>
    <workbookView xWindow="-108" yWindow="-108" windowWidth="23256" windowHeight="12456" xr2:uid="{0B307A79-E8D1-4586-B7E9-EDCF92D6FB9E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91" i="1" l="1"/>
  <c r="J91" i="1"/>
  <c r="J86" i="1"/>
  <c r="K86" i="1" s="1"/>
  <c r="J87" i="1"/>
  <c r="J88" i="1"/>
  <c r="K88" i="1" s="1"/>
  <c r="J77" i="1"/>
  <c r="K77" i="1" s="1"/>
  <c r="J78" i="1"/>
  <c r="J55" i="1"/>
  <c r="K55" i="1" s="1"/>
  <c r="J79" i="1"/>
  <c r="K79" i="1" s="1"/>
  <c r="J75" i="1"/>
  <c r="K75" i="1" s="1"/>
  <c r="J70" i="1"/>
  <c r="K70" i="1" s="1"/>
  <c r="J65" i="1"/>
  <c r="K65" i="1" s="1"/>
  <c r="J67" i="1"/>
  <c r="K67" i="1" s="1"/>
  <c r="J57" i="1"/>
  <c r="K57" i="1" s="1"/>
  <c r="J61" i="1"/>
  <c r="J52" i="1"/>
  <c r="J51" i="1" s="1"/>
  <c r="K51" i="1" s="1"/>
  <c r="J48" i="1"/>
  <c r="K48" i="1" s="1"/>
  <c r="J44" i="1"/>
  <c r="K44" i="1" s="1"/>
  <c r="J40" i="1"/>
  <c r="K40" i="1" s="1"/>
  <c r="J36" i="1"/>
  <c r="K36" i="1" s="1"/>
  <c r="J30" i="1"/>
  <c r="K30" i="1" s="1"/>
  <c r="J26" i="1"/>
  <c r="K26" i="1" s="1"/>
  <c r="J17" i="1"/>
  <c r="K17" i="1" s="1"/>
  <c r="J22" i="1"/>
  <c r="K22" i="1" s="1"/>
  <c r="J7" i="1"/>
  <c r="K7" i="1" s="1"/>
  <c r="J12" i="1"/>
  <c r="K12" i="1" s="1"/>
  <c r="K89" i="1"/>
  <c r="K87" i="1"/>
  <c r="K85" i="1"/>
  <c r="K84" i="1"/>
  <c r="K83" i="1"/>
  <c r="K82" i="1"/>
  <c r="K81" i="1"/>
  <c r="K80" i="1"/>
  <c r="K78" i="1"/>
  <c r="K76" i="1"/>
  <c r="K74" i="1"/>
  <c r="K73" i="1"/>
  <c r="K72" i="1"/>
  <c r="K71" i="1"/>
  <c r="K68" i="1"/>
  <c r="K66" i="1"/>
  <c r="K63" i="1"/>
  <c r="K62" i="1"/>
  <c r="K61" i="1"/>
  <c r="K60" i="1"/>
  <c r="K59" i="1"/>
  <c r="K58" i="1"/>
  <c r="K54" i="1"/>
  <c r="K53" i="1"/>
  <c r="K50" i="1"/>
  <c r="K49" i="1"/>
  <c r="K45" i="1"/>
  <c r="K41" i="1"/>
  <c r="K37" i="1"/>
  <c r="K34" i="1"/>
  <c r="K33" i="1"/>
  <c r="K32" i="1"/>
  <c r="K31" i="1"/>
  <c r="K27" i="1"/>
  <c r="K23" i="1"/>
  <c r="K20" i="1"/>
  <c r="K19" i="1"/>
  <c r="K18" i="1"/>
  <c r="K14" i="1"/>
  <c r="K13" i="1"/>
  <c r="K11" i="1"/>
  <c r="K10" i="1"/>
  <c r="K9" i="1"/>
  <c r="K8" i="1"/>
  <c r="J69" i="1" l="1"/>
  <c r="K69" i="1" s="1"/>
  <c r="J29" i="1"/>
  <c r="K29" i="1" s="1"/>
  <c r="J47" i="1"/>
  <c r="K47" i="1" s="1"/>
  <c r="J43" i="1"/>
  <c r="K43" i="1" s="1"/>
  <c r="J46" i="1"/>
  <c r="K46" i="1" s="1"/>
  <c r="J21" i="1"/>
  <c r="K21" i="1" s="1"/>
  <c r="J56" i="1"/>
  <c r="K56" i="1" s="1"/>
  <c r="J64" i="1"/>
  <c r="K64" i="1" s="1"/>
  <c r="J39" i="1"/>
  <c r="K52" i="1"/>
  <c r="J42" i="1"/>
  <c r="K42" i="1" s="1"/>
  <c r="J25" i="1"/>
  <c r="J35" i="1"/>
  <c r="K35" i="1" s="1"/>
  <c r="J6" i="1"/>
  <c r="J16" i="1"/>
  <c r="J28" i="1" l="1"/>
  <c r="K28" i="1" s="1"/>
  <c r="K6" i="1"/>
  <c r="J5" i="1"/>
  <c r="K5" i="1" s="1"/>
  <c r="K25" i="1"/>
  <c r="J24" i="1"/>
  <c r="K24" i="1" s="1"/>
  <c r="K39" i="1"/>
  <c r="J38" i="1"/>
  <c r="K38" i="1" s="1"/>
  <c r="K16" i="1"/>
  <c r="J15" i="1"/>
  <c r="K15" i="1" s="1"/>
</calcChain>
</file>

<file path=xl/sharedStrings.xml><?xml version="1.0" encoding="utf-8"?>
<sst xmlns="http://schemas.openxmlformats.org/spreadsheetml/2006/main" count="224" uniqueCount="162">
  <si>
    <t>Zadania inwestycyjne za rok 2025</t>
  </si>
  <si>
    <t>Dział</t>
  </si>
  <si>
    <t>Rozdział</t>
  </si>
  <si>
    <t>Paragraf</t>
  </si>
  <si>
    <t>Treść</t>
  </si>
  <si>
    <t>Wartość</t>
  </si>
  <si>
    <t>Wykonanie</t>
  </si>
  <si>
    <t>% wykonania</t>
  </si>
  <si>
    <t>010</t>
  </si>
  <si>
    <t>Rolnictwo i łowiectwo</t>
  </si>
  <si>
    <t>6 615 169,05</t>
  </si>
  <si>
    <t>01043</t>
  </si>
  <si>
    <t>Infrastruktura wodociągowa wsi</t>
  </si>
  <si>
    <t>6050</t>
  </si>
  <si>
    <t>Wydatki inwestycyjne jednostek budżetowych</t>
  </si>
  <si>
    <t>206 332,50</t>
  </si>
  <si>
    <t>Budowa sieci wodociągowej do miejscowości Krzywe, Leśniki, Dworackie, Kolonia Dudki i Sulejki o łącznej dlugości ok.25km okres realizacji 2022-2025</t>
  </si>
  <si>
    <t>30 000,00</t>
  </si>
  <si>
    <t>73 492,50</t>
  </si>
  <si>
    <t>9 840,00</t>
  </si>
  <si>
    <t>Wykonanie sieci wodociągowej z dokumentacją do działki Nr 711 w miejscowości Świętajno okres realizacji 2025r.</t>
  </si>
  <si>
    <t>93 000,00</t>
  </si>
  <si>
    <t>6370</t>
  </si>
  <si>
    <t>Wydatki jednostek poniesione ze środków z Rządowego Funduszu Polski Ład: Program Inwestycji Strategicznych na realizację zadań inwestycyjnych</t>
  </si>
  <si>
    <t>6 408 836,55</t>
  </si>
  <si>
    <t>3 333 544,05</t>
  </si>
  <si>
    <t>3 075 292,50</t>
  </si>
  <si>
    <t>600</t>
  </si>
  <si>
    <t>Transport i łączność</t>
  </si>
  <si>
    <t>92 600,00</t>
  </si>
  <si>
    <t>60016</t>
  </si>
  <si>
    <t>Drogi publiczne gminne</t>
  </si>
  <si>
    <t>67 600,00</t>
  </si>
  <si>
    <t>24 000,00</t>
  </si>
  <si>
    <t>Wykonanie dokumentacji projektowej na drogę dojazdową w miejscowości Rogojny działka nr 39 okres realizacji 2025</t>
  </si>
  <si>
    <t>6 000,00</t>
  </si>
  <si>
    <t>Wykonanie wyspowego przejścia dla pieszych w miejscowości Połom  okres realizacji 2025r.</t>
  </si>
  <si>
    <t>37 600,00</t>
  </si>
  <si>
    <t>60020</t>
  </si>
  <si>
    <t>Funkcjonowanie przystanków komunikacyjnych</t>
  </si>
  <si>
    <t>25 000,00</t>
  </si>
  <si>
    <t>Zakup wraz z montażem wiaty przystankowej przy Szkole Podstawowej w miejscowości Świętajno okres realizacji 2025r.</t>
  </si>
  <si>
    <t>630</t>
  </si>
  <si>
    <t>Turystyka</t>
  </si>
  <si>
    <t>67 112,60</t>
  </si>
  <si>
    <t>63003</t>
  </si>
  <si>
    <t>Zadania w zakresie upowszechniania turystyki</t>
  </si>
  <si>
    <t>6059</t>
  </si>
  <si>
    <t>700</t>
  </si>
  <si>
    <t>Gospodarka mieszkaniowa</t>
  </si>
  <si>
    <t>198 307,67</t>
  </si>
  <si>
    <t>70005</t>
  </si>
  <si>
    <t>Gospodarka gruntami i nieruchomościami</t>
  </si>
  <si>
    <t>134 307,67</t>
  </si>
  <si>
    <t>Rozbiórka budynku Nr 23 w miejscowości Świętajno wraz z zagospodarowaniem terenu po rozbiórce okres realizacji 2025</t>
  </si>
  <si>
    <t>70 000,00</t>
  </si>
  <si>
    <t>14 747,53</t>
  </si>
  <si>
    <t>Wykonanie oświetlenia zewnętrznego "Baza Świętajno"  okres realizacji 2025</t>
  </si>
  <si>
    <t>29 889,00</t>
  </si>
  <si>
    <t>Zagospodarowanie działki wiejskiej w miejscowości Sulejki o nr geodezyjnum 43/4 okres realizacji 2022-2025</t>
  </si>
  <si>
    <t>19 671,14</t>
  </si>
  <si>
    <t>70007</t>
  </si>
  <si>
    <t>Gospodarowanie mieszkaniowym zasobem gminy</t>
  </si>
  <si>
    <t>64 000,00</t>
  </si>
  <si>
    <t>Remont dachu w budynku Nr 10 w miejscowości Krzywe okres realizacji 2025r.</t>
  </si>
  <si>
    <t>752</t>
  </si>
  <si>
    <t>Obrona narodowa</t>
  </si>
  <si>
    <t>398 556,00</t>
  </si>
  <si>
    <t>75295</t>
  </si>
  <si>
    <t>Pozostała działalność</t>
  </si>
  <si>
    <t>Budowa budynku z przeznaczeniem na magazyn obrony cywilnej okres realizacji 2025r.</t>
  </si>
  <si>
    <t>754</t>
  </si>
  <si>
    <t>Bezpieczeństwo publiczne i ochrona przeciwpożarowa</t>
  </si>
  <si>
    <t>34 000,00</t>
  </si>
  <si>
    <t>75412</t>
  </si>
  <si>
    <t>Ochotnicze straże pożarne</t>
  </si>
  <si>
    <t>801</t>
  </si>
  <si>
    <t>Oświata i wychowanie</t>
  </si>
  <si>
    <t>80101</t>
  </si>
  <si>
    <t>Szkoły podstawowe</t>
  </si>
  <si>
    <t>Remont dwóch łazienek w Szkole Podstawowej w Świętajnie okres realizacji 2025r.</t>
  </si>
  <si>
    <t>56 000,00</t>
  </si>
  <si>
    <t>Wykonanie monitoringu w Szkole Podstawowej w Świętajnie okres realizacji 2024-2025</t>
  </si>
  <si>
    <t>852</t>
  </si>
  <si>
    <t>Pomoc społeczna</t>
  </si>
  <si>
    <t>235 545,00</t>
  </si>
  <si>
    <t>85203</t>
  </si>
  <si>
    <t>Ośrodki wsparcia</t>
  </si>
  <si>
    <t>6060</t>
  </si>
  <si>
    <t>Wydatki na zakupy inwestycyjne jednostek budżetowych</t>
  </si>
  <si>
    <t>Likwidacja barier transportowych dla uczestników Środowiskowego Domu Samopomocy we Wronkach okres realizacji 2025r.</t>
  </si>
  <si>
    <t>900</t>
  </si>
  <si>
    <t>Gospodarka komunalna i ochrona środowiska</t>
  </si>
  <si>
    <t>1 151 152,57</t>
  </si>
  <si>
    <t>90001</t>
  </si>
  <si>
    <t>Gospodarka ściekowa i ochrona wód</t>
  </si>
  <si>
    <t>277 041,57</t>
  </si>
  <si>
    <t>189 500,00</t>
  </si>
  <si>
    <t>Wykonanie dokumentacji w zakresie Programu Funkcjonalno - Użytkowego pod potrzeby wykonania przydomowych oczyszczalni ścieków  okres realizacji 2025r.</t>
  </si>
  <si>
    <t>18 500,00</t>
  </si>
  <si>
    <t>Wykonanie sieci kanalizacji i dokumentacja do działki Nr 711 w miejscowości Świętajno okres realizacji 2025</t>
  </si>
  <si>
    <t>110 000,00</t>
  </si>
  <si>
    <t>Wykonannie sieci kanalizacji w miejscowości Dunajek dz. Nr 353  okres realizacji 2025</t>
  </si>
  <si>
    <t>61 000,00</t>
  </si>
  <si>
    <t>87 541,57</t>
  </si>
  <si>
    <t>Zakup pompy zatapialnej do oczyszczalni ścieków w Świętajnie okres realizacji 2025r.</t>
  </si>
  <si>
    <t>27 541,57</t>
  </si>
  <si>
    <t>Zakup przyczepy na osady rok realizacji 2025</t>
  </si>
  <si>
    <t>60 000,00</t>
  </si>
  <si>
    <t>90015</t>
  </si>
  <si>
    <t>Oświetlenie ulic, placów i dróg</t>
  </si>
  <si>
    <t>778 710,80</t>
  </si>
  <si>
    <t>162 142,16</t>
  </si>
  <si>
    <t>Modernizacja infrastruktury oświetleniowej na terenie Gminy Świętajno okres realizacji 2024-2025</t>
  </si>
  <si>
    <t>616 568,64</t>
  </si>
  <si>
    <t>90095</t>
  </si>
  <si>
    <t>95 400,20</t>
  </si>
  <si>
    <t>79 200,20</t>
  </si>
  <si>
    <t>Budowa placu zabaw wraz z wyposażeniem na działce Nr 129/1 w miejscowości Świętajno okres realizacji 2025r.</t>
  </si>
  <si>
    <t>22 000,00</t>
  </si>
  <si>
    <t>Zagospodaroanie placu zabaw w miejscowości Chełchy okres realizacji 2025r.</t>
  </si>
  <si>
    <t>18 204,00</t>
  </si>
  <si>
    <t>Zakup wraz z montażem urządzeń na plac zabaw na działce Nr 69/24 w miejscowości Pietrasze okres realiacji 2025</t>
  </si>
  <si>
    <t>19 996,20</t>
  </si>
  <si>
    <t>Zakup wraz z montażem urządzeń na plac zabaw w miejscowości Niemsty okres realizacji 2025r.</t>
  </si>
  <si>
    <t>19 000,00</t>
  </si>
  <si>
    <t>16 200,00</t>
  </si>
  <si>
    <t>Zakup altany na plac zabaw w miejscowości Rogojny okres realizacji 2025r.</t>
  </si>
  <si>
    <t>921</t>
  </si>
  <si>
    <t>Kultura i ochrona dziedzictwa narodowego</t>
  </si>
  <si>
    <t>485 088,66</t>
  </si>
  <si>
    <t>92109</t>
  </si>
  <si>
    <t>Domy i ośrodki kultury, świetlice i kluby</t>
  </si>
  <si>
    <t>Budowa świetlicy wiejskiej w miejscowości Barany okres realizacji 2025</t>
  </si>
  <si>
    <t>14 497,38</t>
  </si>
  <si>
    <t>379 912,31</t>
  </si>
  <si>
    <t>Remont świetlicy wiejskiej w miejscowości Borki okres realizacji  2024-2025r.</t>
  </si>
  <si>
    <t>33 000,00</t>
  </si>
  <si>
    <t>Remont świetlicy wiejskiej w miejscowości Dybowo okres realizacji  2022-2025</t>
  </si>
  <si>
    <t>18 871,59</t>
  </si>
  <si>
    <t>Wykonanie projektu na budowę świetlicy w miejscowości Rogowszczyzna okres realizacji 2025 - 2026r.</t>
  </si>
  <si>
    <t>14 000,00</t>
  </si>
  <si>
    <t>Zagospodarowanie terenu wokół świetlicy wiejskiej w miejscowości Cichy wraz z wymianą drzwi zewnętrznych  olres realizacji 2025r.</t>
  </si>
  <si>
    <t>24 807,38</t>
  </si>
  <si>
    <t>926</t>
  </si>
  <si>
    <t>Kultura fizyczna</t>
  </si>
  <si>
    <t>19 449,99</t>
  </si>
  <si>
    <t>92601</t>
  </si>
  <si>
    <t>Obiekty sportowe</t>
  </si>
  <si>
    <t>Ogrodzenie boiska w miejscowości Kukówko okres realizacji 2025</t>
  </si>
  <si>
    <t>Razem</t>
  </si>
  <si>
    <t>9 382 981,54</t>
  </si>
  <si>
    <t>Budowa sieci wodociągowej do miejscowości Zalesie, Wronki, Jelonek, Pietrasze okres realizacji 2023-2025</t>
  </si>
  <si>
    <t>Wykonanie dokumentacji projektowej na budowę wodociągu w miejscowości Gryzy do nieruchomośći Nr 22 okres realizacji 2025r.</t>
  </si>
  <si>
    <t>Wykonanie dokumentacji projektowej na drogę Dworackie-Sulejki, obręb Dworackie i Krzywe okres realizacji 2025r.</t>
  </si>
  <si>
    <t>"Z   bocianem  przez  EGO ! - utworzenie subregionalnego szlaku rowerowego" okres realizacji 2025-2028</t>
  </si>
  <si>
    <t>Wykonanie kompletnej instalacjii wizyjnej terenu należącego do Gminy Świętajno działka nr 78/2  działka nr 687 / baza Gminy, teren stacji uzdatniania wody /</t>
  </si>
  <si>
    <t>Remont, modernizacja budynku OSP Mazury wraz z ułożeniem kostki brukowej przy budynku okres realizacji 2022-2025</t>
  </si>
  <si>
    <t>Przystosowanie gminnego obiektu zlokalizowanego na działce nr 244/8 obrębu Dunajek, gm.Świętajno, w miejscowości Dunajek z przeznaczeniem na świetlicę wiejską.</t>
  </si>
  <si>
    <t>Janusz Zakrzewski</t>
  </si>
  <si>
    <t xml:space="preserve">             Wójt</t>
  </si>
  <si>
    <t>Załącznik Nr 5                             do Zarządzenia Nr 14/26 Wójta Gminy Świętajno                             z dnia 12.03.2026r.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</si>
</sst>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.25"/>
      <color indexed="8"/>
      <name val="Arial"/>
      <charset val="1"/>
    </font>
    <font>
      <b/>
      <sz val="9"/>
      <color indexed="8"/>
      <name val="Arial"/>
      <charset val="1"/>
    </font>
    <font>
      <b/>
      <sz val="8.25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1"/>
      <color indexed="8"/>
      <name val="Calibri"/>
      <family val="2"/>
      <charset val="238"/>
    </font>
    <font>
      <b/>
      <sz val="8.5"/>
      <color indexed="8"/>
      <name val="Arial"/>
      <family val="2"/>
      <charset val="238"/>
    </font>
    <font>
      <sz val="12"/>
      <color indexed="8"/>
      <name val="Arial"/>
      <charset val="1"/>
    </font>
    <font>
      <sz val="8.5"/>
      <color indexed="8"/>
      <name val="Arial"/>
      <family val="2"/>
      <charset val="238"/>
    </font>
    <font>
      <sz val="8"/>
      <color indexed="8"/>
      <name val="Arial"/>
      <charset val="1"/>
    </font>
    <font>
      <sz val="8.5"/>
      <color indexed="8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10" fontId="24" fillId="34" borderId="14" xfId="0" applyNumberFormat="1" applyFont="1" applyFill="1" applyBorder="1" applyAlignment="1">
      <alignment horizontal="right" vertical="center"/>
    </xf>
    <xf numFmtId="0" fontId="25" fillId="0" borderId="15" xfId="0" applyFont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10" fontId="26" fillId="36" borderId="14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0" fontId="26" fillId="0" borderId="14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4" fontId="24" fillId="34" borderId="14" xfId="0" applyNumberFormat="1" applyFont="1" applyFill="1" applyBorder="1" applyAlignment="1">
      <alignment horizontal="right" vertical="center"/>
    </xf>
    <xf numFmtId="4" fontId="26" fillId="36" borderId="14" xfId="0" applyNumberFormat="1" applyFont="1" applyFill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28" fillId="0" borderId="14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/>
    <xf numFmtId="0" fontId="20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4" fontId="20" fillId="33" borderId="11" xfId="0" applyNumberFormat="1" applyFont="1" applyFill="1" applyBorder="1" applyAlignment="1">
      <alignment horizontal="right" vertical="center" wrapText="1"/>
    </xf>
    <xf numFmtId="4" fontId="20" fillId="33" borderId="13" xfId="0" applyNumberFormat="1" applyFont="1" applyFill="1" applyBorder="1" applyAlignment="1">
      <alignment horizontal="right" vertical="center" wrapText="1"/>
    </xf>
    <xf numFmtId="4" fontId="20" fillId="33" borderId="16" xfId="0" applyNumberFormat="1" applyFont="1" applyFill="1" applyBorder="1" applyAlignment="1">
      <alignment horizontal="right" vertical="center" wrapText="1"/>
    </xf>
    <xf numFmtId="0" fontId="18" fillId="35" borderId="11" xfId="0" applyFont="1" applyFill="1" applyBorder="1" applyAlignment="1">
      <alignment horizontal="left" vertical="center" wrapText="1"/>
    </xf>
    <xf numFmtId="0" fontId="18" fillId="35" borderId="12" xfId="0" applyFont="1" applyFill="1" applyBorder="1" applyAlignment="1">
      <alignment horizontal="left" vertical="center" wrapText="1"/>
    </xf>
    <xf numFmtId="4" fontId="18" fillId="35" borderId="11" xfId="0" applyNumberFormat="1" applyFont="1" applyFill="1" applyBorder="1" applyAlignment="1">
      <alignment horizontal="right" vertical="center" wrapText="1"/>
    </xf>
    <xf numFmtId="4" fontId="18" fillId="35" borderId="13" xfId="0" applyNumberFormat="1" applyFont="1" applyFill="1" applyBorder="1" applyAlignment="1">
      <alignment horizontal="right" vertical="center" wrapText="1"/>
    </xf>
    <xf numFmtId="4" fontId="18" fillId="35" borderId="16" xfId="0" applyNumberFormat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233C-79E4-4C43-9638-2BF7F42D0634}">
  <dimension ref="B1:K100"/>
  <sheetViews>
    <sheetView showGridLines="0" tabSelected="1" zoomScale="130" zoomScaleNormal="130" workbookViewId="0">
      <selection activeCell="K1" sqref="K1"/>
    </sheetView>
  </sheetViews>
  <sheetFormatPr defaultRowHeight="14.55" customHeight="1" x14ac:dyDescent="0.3"/>
  <cols>
    <col min="1" max="1" width="2.109375" customWidth="1"/>
    <col min="2" max="2" width="8.44140625" customWidth="1"/>
    <col min="3" max="3" width="10.44140625" customWidth="1"/>
    <col min="4" max="4" width="10.109375" customWidth="1"/>
    <col min="5" max="5" width="10.44140625" customWidth="1"/>
    <col min="6" max="6" width="40.21875" customWidth="1"/>
    <col min="7" max="7" width="7.33203125" customWidth="1"/>
    <col min="8" max="8" width="13.21875" customWidth="1"/>
    <col min="9" max="9" width="1.109375" hidden="1" customWidth="1"/>
    <col min="10" max="10" width="18.109375" customWidth="1"/>
    <col min="11" max="11" width="20.77734375" customWidth="1"/>
  </cols>
  <sheetData>
    <row r="1" spans="2:11" ht="69.45" customHeight="1" x14ac:dyDescent="0.3">
      <c r="J1" s="1"/>
      <c r="K1" s="1" t="s">
        <v>161</v>
      </c>
    </row>
    <row r="2" spans="2:11" ht="16.95" customHeight="1" x14ac:dyDescent="0.3">
      <c r="B2" s="31" t="s">
        <v>0</v>
      </c>
      <c r="C2" s="31"/>
      <c r="D2" s="31"/>
      <c r="E2" s="31"/>
      <c r="F2" s="31"/>
      <c r="G2" s="31"/>
      <c r="H2" s="31"/>
      <c r="I2" s="31"/>
      <c r="J2" s="32"/>
      <c r="K2" s="32"/>
    </row>
    <row r="3" spans="2:11" ht="34.049999999999997" customHeight="1" x14ac:dyDescent="0.3">
      <c r="B3" s="31"/>
      <c r="C3" s="31"/>
      <c r="D3" s="31"/>
      <c r="E3" s="31"/>
      <c r="F3" s="31"/>
      <c r="G3" s="31"/>
      <c r="H3" s="31"/>
      <c r="I3" s="31"/>
      <c r="J3" s="32"/>
      <c r="K3" s="32"/>
    </row>
    <row r="4" spans="2:11" ht="16.95" customHeight="1" x14ac:dyDescent="0.3">
      <c r="B4" s="2" t="s">
        <v>1</v>
      </c>
      <c r="C4" s="2" t="s">
        <v>2</v>
      </c>
      <c r="D4" s="2" t="s">
        <v>3</v>
      </c>
      <c r="E4" s="43" t="s">
        <v>4</v>
      </c>
      <c r="F4" s="44"/>
      <c r="G4" s="43" t="s">
        <v>5</v>
      </c>
      <c r="H4" s="45"/>
      <c r="I4" s="46"/>
      <c r="J4" s="3" t="s">
        <v>6</v>
      </c>
      <c r="K4" s="4" t="s">
        <v>7</v>
      </c>
    </row>
    <row r="5" spans="2:11" ht="16.8" customHeight="1" x14ac:dyDescent="0.3">
      <c r="B5" s="5" t="s">
        <v>8</v>
      </c>
      <c r="C5" s="5"/>
      <c r="D5" s="5"/>
      <c r="E5" s="33" t="s">
        <v>9</v>
      </c>
      <c r="F5" s="34"/>
      <c r="G5" s="35" t="s">
        <v>10</v>
      </c>
      <c r="H5" s="36"/>
      <c r="I5" s="37"/>
      <c r="J5" s="15">
        <f>J6</f>
        <v>5322147.6500000004</v>
      </c>
      <c r="K5" s="6">
        <f t="shared" ref="K5:K36" si="0">J5/G5</f>
        <v>0.80453690748840356</v>
      </c>
    </row>
    <row r="6" spans="2:11" ht="16.95" customHeight="1" x14ac:dyDescent="0.3">
      <c r="B6" s="7"/>
      <c r="C6" s="8" t="s">
        <v>11</v>
      </c>
      <c r="D6" s="9"/>
      <c r="E6" s="38" t="s">
        <v>12</v>
      </c>
      <c r="F6" s="39"/>
      <c r="G6" s="40" t="s">
        <v>10</v>
      </c>
      <c r="H6" s="41"/>
      <c r="I6" s="42"/>
      <c r="J6" s="16">
        <f>J7+J12</f>
        <v>5322147.6500000004</v>
      </c>
      <c r="K6" s="10">
        <f t="shared" si="0"/>
        <v>0.80453690748840356</v>
      </c>
    </row>
    <row r="7" spans="2:11" ht="16.95" customHeight="1" x14ac:dyDescent="0.3">
      <c r="B7" s="11"/>
      <c r="C7" s="11"/>
      <c r="D7" s="12" t="s">
        <v>13</v>
      </c>
      <c r="E7" s="22" t="s">
        <v>14</v>
      </c>
      <c r="F7" s="23"/>
      <c r="G7" s="24" t="s">
        <v>15</v>
      </c>
      <c r="H7" s="25"/>
      <c r="I7" s="26"/>
      <c r="J7" s="17">
        <f>J8+J9+J10+J11</f>
        <v>99727.43</v>
      </c>
      <c r="K7" s="13">
        <f t="shared" si="0"/>
        <v>0.48333359989337593</v>
      </c>
    </row>
    <row r="8" spans="2:11" ht="30" customHeight="1" x14ac:dyDescent="0.3">
      <c r="B8" s="11"/>
      <c r="C8" s="11"/>
      <c r="D8" s="11"/>
      <c r="E8" s="22" t="s">
        <v>16</v>
      </c>
      <c r="F8" s="23"/>
      <c r="G8" s="24" t="s">
        <v>17</v>
      </c>
      <c r="H8" s="25"/>
      <c r="I8" s="26"/>
      <c r="J8" s="17">
        <v>30000</v>
      </c>
      <c r="K8" s="13">
        <f t="shared" si="0"/>
        <v>1</v>
      </c>
    </row>
    <row r="9" spans="2:11" ht="23.4" customHeight="1" x14ac:dyDescent="0.3">
      <c r="B9" s="11"/>
      <c r="C9" s="11"/>
      <c r="D9" s="11"/>
      <c r="E9" s="22" t="s">
        <v>152</v>
      </c>
      <c r="F9" s="23"/>
      <c r="G9" s="24" t="s">
        <v>18</v>
      </c>
      <c r="H9" s="25"/>
      <c r="I9" s="26"/>
      <c r="J9" s="17">
        <v>59887.43</v>
      </c>
      <c r="K9" s="13">
        <f t="shared" si="0"/>
        <v>0.81487811681464095</v>
      </c>
    </row>
    <row r="10" spans="2:11" ht="24.6" customHeight="1" x14ac:dyDescent="0.3">
      <c r="B10" s="11"/>
      <c r="C10" s="11"/>
      <c r="D10" s="11"/>
      <c r="E10" s="22" t="s">
        <v>153</v>
      </c>
      <c r="F10" s="23"/>
      <c r="G10" s="24" t="s">
        <v>19</v>
      </c>
      <c r="H10" s="25"/>
      <c r="I10" s="26"/>
      <c r="J10" s="17">
        <v>9840</v>
      </c>
      <c r="K10" s="13">
        <f t="shared" si="0"/>
        <v>1</v>
      </c>
    </row>
    <row r="11" spans="2:11" ht="27.6" customHeight="1" x14ac:dyDescent="0.3">
      <c r="B11" s="11"/>
      <c r="C11" s="11"/>
      <c r="D11" s="11"/>
      <c r="E11" s="22" t="s">
        <v>20</v>
      </c>
      <c r="F11" s="23"/>
      <c r="G11" s="24" t="s">
        <v>21</v>
      </c>
      <c r="H11" s="25"/>
      <c r="I11" s="26"/>
      <c r="J11" s="17">
        <v>0</v>
      </c>
      <c r="K11" s="13">
        <f t="shared" si="0"/>
        <v>0</v>
      </c>
    </row>
    <row r="12" spans="2:11" ht="29.55" customHeight="1" x14ac:dyDescent="0.3">
      <c r="B12" s="11"/>
      <c r="C12" s="11"/>
      <c r="D12" s="12" t="s">
        <v>22</v>
      </c>
      <c r="E12" s="22" t="s">
        <v>23</v>
      </c>
      <c r="F12" s="23"/>
      <c r="G12" s="24" t="s">
        <v>24</v>
      </c>
      <c r="H12" s="25"/>
      <c r="I12" s="26"/>
      <c r="J12" s="17">
        <f>J13+J14</f>
        <v>5222420.2200000007</v>
      </c>
      <c r="K12" s="13">
        <f t="shared" si="0"/>
        <v>0.81487804834092714</v>
      </c>
    </row>
    <row r="13" spans="2:11" ht="33.6" customHeight="1" x14ac:dyDescent="0.3">
      <c r="B13" s="11"/>
      <c r="C13" s="11"/>
      <c r="D13" s="11"/>
      <c r="E13" s="22" t="s">
        <v>16</v>
      </c>
      <c r="F13" s="23"/>
      <c r="G13" s="24" t="s">
        <v>25</v>
      </c>
      <c r="H13" s="25"/>
      <c r="I13" s="26"/>
      <c r="J13" s="17">
        <v>2716431.87</v>
      </c>
      <c r="K13" s="13">
        <f t="shared" si="0"/>
        <v>0.81487804848416512</v>
      </c>
    </row>
    <row r="14" spans="2:11" ht="25.2" customHeight="1" x14ac:dyDescent="0.3">
      <c r="B14" s="11"/>
      <c r="C14" s="11"/>
      <c r="D14" s="11"/>
      <c r="E14" s="22" t="s">
        <v>152</v>
      </c>
      <c r="F14" s="23"/>
      <c r="G14" s="24" t="s">
        <v>26</v>
      </c>
      <c r="H14" s="25"/>
      <c r="I14" s="26"/>
      <c r="J14" s="17">
        <v>2505988.35</v>
      </c>
      <c r="K14" s="13">
        <f t="shared" si="0"/>
        <v>0.81487804818566045</v>
      </c>
    </row>
    <row r="15" spans="2:11" ht="16.95" customHeight="1" x14ac:dyDescent="0.3">
      <c r="B15" s="5" t="s">
        <v>27</v>
      </c>
      <c r="C15" s="5"/>
      <c r="D15" s="5"/>
      <c r="E15" s="33" t="s">
        <v>28</v>
      </c>
      <c r="F15" s="34"/>
      <c r="G15" s="35" t="s">
        <v>29</v>
      </c>
      <c r="H15" s="36"/>
      <c r="I15" s="37"/>
      <c r="J15" s="15">
        <f>J16+J21</f>
        <v>91813.9</v>
      </c>
      <c r="K15" s="6">
        <f t="shared" si="0"/>
        <v>0.9915107991360691</v>
      </c>
    </row>
    <row r="16" spans="2:11" ht="16.95" customHeight="1" x14ac:dyDescent="0.3">
      <c r="B16" s="7"/>
      <c r="C16" s="8" t="s">
        <v>30</v>
      </c>
      <c r="D16" s="9"/>
      <c r="E16" s="38" t="s">
        <v>31</v>
      </c>
      <c r="F16" s="39"/>
      <c r="G16" s="40" t="s">
        <v>32</v>
      </c>
      <c r="H16" s="41"/>
      <c r="I16" s="42"/>
      <c r="J16" s="16">
        <f>J17</f>
        <v>66813.899999999994</v>
      </c>
      <c r="K16" s="10">
        <f t="shared" si="0"/>
        <v>0.98837130177514787</v>
      </c>
    </row>
    <row r="17" spans="2:11" ht="16.95" customHeight="1" x14ac:dyDescent="0.3">
      <c r="B17" s="11"/>
      <c r="C17" s="11"/>
      <c r="D17" s="12" t="s">
        <v>13</v>
      </c>
      <c r="E17" s="22" t="s">
        <v>14</v>
      </c>
      <c r="F17" s="23"/>
      <c r="G17" s="24" t="s">
        <v>32</v>
      </c>
      <c r="H17" s="25"/>
      <c r="I17" s="26"/>
      <c r="J17" s="17">
        <f>J18+J19+J20</f>
        <v>66813.899999999994</v>
      </c>
      <c r="K17" s="13">
        <f t="shared" si="0"/>
        <v>0.98837130177514787</v>
      </c>
    </row>
    <row r="18" spans="2:11" ht="22.8" customHeight="1" x14ac:dyDescent="0.3">
      <c r="B18" s="11"/>
      <c r="C18" s="11"/>
      <c r="D18" s="11"/>
      <c r="E18" s="22" t="s">
        <v>154</v>
      </c>
      <c r="F18" s="23"/>
      <c r="G18" s="24" t="s">
        <v>33</v>
      </c>
      <c r="H18" s="25"/>
      <c r="I18" s="26"/>
      <c r="J18" s="17">
        <v>24000</v>
      </c>
      <c r="K18" s="13">
        <f t="shared" si="0"/>
        <v>1</v>
      </c>
    </row>
    <row r="19" spans="2:11" ht="26.4" customHeight="1" x14ac:dyDescent="0.3">
      <c r="B19" s="11"/>
      <c r="C19" s="11"/>
      <c r="D19" s="11"/>
      <c r="E19" s="22" t="s">
        <v>34</v>
      </c>
      <c r="F19" s="23"/>
      <c r="G19" s="24" t="s">
        <v>35</v>
      </c>
      <c r="H19" s="25"/>
      <c r="I19" s="26"/>
      <c r="J19" s="17">
        <v>6000</v>
      </c>
      <c r="K19" s="13">
        <f t="shared" si="0"/>
        <v>1</v>
      </c>
    </row>
    <row r="20" spans="2:11" ht="22.8" customHeight="1" x14ac:dyDescent="0.3">
      <c r="B20" s="11"/>
      <c r="C20" s="11"/>
      <c r="D20" s="11"/>
      <c r="E20" s="22" t="s">
        <v>36</v>
      </c>
      <c r="F20" s="23"/>
      <c r="G20" s="24" t="s">
        <v>37</v>
      </c>
      <c r="H20" s="25"/>
      <c r="I20" s="26"/>
      <c r="J20" s="17">
        <v>36813.9</v>
      </c>
      <c r="K20" s="13">
        <f t="shared" si="0"/>
        <v>0.97909308510638304</v>
      </c>
    </row>
    <row r="21" spans="2:11" ht="16.95" customHeight="1" x14ac:dyDescent="0.3">
      <c r="B21" s="7"/>
      <c r="C21" s="8" t="s">
        <v>38</v>
      </c>
      <c r="D21" s="9"/>
      <c r="E21" s="38" t="s">
        <v>39</v>
      </c>
      <c r="F21" s="39"/>
      <c r="G21" s="40" t="s">
        <v>40</v>
      </c>
      <c r="H21" s="41"/>
      <c r="I21" s="42"/>
      <c r="J21" s="16">
        <f>J22</f>
        <v>25000</v>
      </c>
      <c r="K21" s="10">
        <f t="shared" si="0"/>
        <v>1</v>
      </c>
    </row>
    <row r="22" spans="2:11" ht="16.95" customHeight="1" x14ac:dyDescent="0.3">
      <c r="B22" s="11"/>
      <c r="C22" s="11"/>
      <c r="D22" s="12" t="s">
        <v>13</v>
      </c>
      <c r="E22" s="22" t="s">
        <v>14</v>
      </c>
      <c r="F22" s="23"/>
      <c r="G22" s="24" t="s">
        <v>40</v>
      </c>
      <c r="H22" s="25"/>
      <c r="I22" s="26"/>
      <c r="J22" s="17">
        <f>J23</f>
        <v>25000</v>
      </c>
      <c r="K22" s="13">
        <f t="shared" si="0"/>
        <v>1</v>
      </c>
    </row>
    <row r="23" spans="2:11" ht="27.6" customHeight="1" x14ac:dyDescent="0.3">
      <c r="B23" s="11"/>
      <c r="C23" s="11"/>
      <c r="D23" s="11"/>
      <c r="E23" s="22" t="s">
        <v>41</v>
      </c>
      <c r="F23" s="23"/>
      <c r="G23" s="24" t="s">
        <v>40</v>
      </c>
      <c r="H23" s="25"/>
      <c r="I23" s="26"/>
      <c r="J23" s="17">
        <v>25000</v>
      </c>
      <c r="K23" s="13">
        <f t="shared" si="0"/>
        <v>1</v>
      </c>
    </row>
    <row r="24" spans="2:11" ht="16.95" customHeight="1" x14ac:dyDescent="0.3">
      <c r="B24" s="5" t="s">
        <v>42</v>
      </c>
      <c r="C24" s="5"/>
      <c r="D24" s="5"/>
      <c r="E24" s="33" t="s">
        <v>43</v>
      </c>
      <c r="F24" s="34"/>
      <c r="G24" s="35" t="s">
        <v>44</v>
      </c>
      <c r="H24" s="36"/>
      <c r="I24" s="37"/>
      <c r="J24" s="15">
        <f>J25</f>
        <v>67112.600000000006</v>
      </c>
      <c r="K24" s="6">
        <f t="shared" si="0"/>
        <v>1</v>
      </c>
    </row>
    <row r="25" spans="2:11" ht="16.95" customHeight="1" x14ac:dyDescent="0.3">
      <c r="B25" s="7"/>
      <c r="C25" s="8" t="s">
        <v>45</v>
      </c>
      <c r="D25" s="9"/>
      <c r="E25" s="38" t="s">
        <v>46</v>
      </c>
      <c r="F25" s="39"/>
      <c r="G25" s="40" t="s">
        <v>44</v>
      </c>
      <c r="H25" s="41"/>
      <c r="I25" s="42"/>
      <c r="J25" s="16">
        <f>J26</f>
        <v>67112.600000000006</v>
      </c>
      <c r="K25" s="10">
        <f t="shared" si="0"/>
        <v>1</v>
      </c>
    </row>
    <row r="26" spans="2:11" ht="16.95" customHeight="1" x14ac:dyDescent="0.3">
      <c r="B26" s="11"/>
      <c r="C26" s="11"/>
      <c r="D26" s="12" t="s">
        <v>47</v>
      </c>
      <c r="E26" s="22" t="s">
        <v>14</v>
      </c>
      <c r="F26" s="23"/>
      <c r="G26" s="24" t="s">
        <v>44</v>
      </c>
      <c r="H26" s="25"/>
      <c r="I26" s="26"/>
      <c r="J26" s="17">
        <f>J27</f>
        <v>67112.600000000006</v>
      </c>
      <c r="K26" s="13">
        <f t="shared" si="0"/>
        <v>1</v>
      </c>
    </row>
    <row r="27" spans="2:11" ht="25.2" customHeight="1" x14ac:dyDescent="0.3">
      <c r="B27" s="11"/>
      <c r="C27" s="11"/>
      <c r="D27" s="11"/>
      <c r="E27" s="22" t="s">
        <v>155</v>
      </c>
      <c r="F27" s="23"/>
      <c r="G27" s="24" t="s">
        <v>44</v>
      </c>
      <c r="H27" s="25"/>
      <c r="I27" s="26"/>
      <c r="J27" s="17">
        <v>67112.600000000006</v>
      </c>
      <c r="K27" s="13">
        <f t="shared" si="0"/>
        <v>1</v>
      </c>
    </row>
    <row r="28" spans="2:11" ht="16.95" customHeight="1" x14ac:dyDescent="0.3">
      <c r="B28" s="5" t="s">
        <v>48</v>
      </c>
      <c r="C28" s="5"/>
      <c r="D28" s="5"/>
      <c r="E28" s="33" t="s">
        <v>49</v>
      </c>
      <c r="F28" s="34"/>
      <c r="G28" s="35" t="s">
        <v>50</v>
      </c>
      <c r="H28" s="36"/>
      <c r="I28" s="37"/>
      <c r="J28" s="15">
        <f>J29+J35</f>
        <v>99944.29</v>
      </c>
      <c r="K28" s="6">
        <f t="shared" si="0"/>
        <v>0.50398600316366982</v>
      </c>
    </row>
    <row r="29" spans="2:11" ht="16.95" customHeight="1" x14ac:dyDescent="0.3">
      <c r="B29" s="7"/>
      <c r="C29" s="8" t="s">
        <v>51</v>
      </c>
      <c r="D29" s="9"/>
      <c r="E29" s="38" t="s">
        <v>52</v>
      </c>
      <c r="F29" s="39"/>
      <c r="G29" s="40" t="s">
        <v>53</v>
      </c>
      <c r="H29" s="41"/>
      <c r="I29" s="42"/>
      <c r="J29" s="16">
        <f>J30</f>
        <v>63290.289999999994</v>
      </c>
      <c r="K29" s="10">
        <f t="shared" si="0"/>
        <v>0.47123362351532111</v>
      </c>
    </row>
    <row r="30" spans="2:11" ht="16.95" customHeight="1" x14ac:dyDescent="0.3">
      <c r="B30" s="11"/>
      <c r="C30" s="11"/>
      <c r="D30" s="12" t="s">
        <v>13</v>
      </c>
      <c r="E30" s="22" t="s">
        <v>14</v>
      </c>
      <c r="F30" s="23"/>
      <c r="G30" s="24" t="s">
        <v>53</v>
      </c>
      <c r="H30" s="25"/>
      <c r="I30" s="26"/>
      <c r="J30" s="17">
        <f>J31+J32+J33+J34</f>
        <v>63290.289999999994</v>
      </c>
      <c r="K30" s="13">
        <f t="shared" si="0"/>
        <v>0.47123362351532111</v>
      </c>
    </row>
    <row r="31" spans="2:11" ht="25.2" customHeight="1" x14ac:dyDescent="0.3">
      <c r="B31" s="11"/>
      <c r="C31" s="11"/>
      <c r="D31" s="11"/>
      <c r="E31" s="22" t="s">
        <v>54</v>
      </c>
      <c r="F31" s="23"/>
      <c r="G31" s="24" t="s">
        <v>55</v>
      </c>
      <c r="H31" s="25"/>
      <c r="I31" s="26"/>
      <c r="J31" s="17">
        <v>0</v>
      </c>
      <c r="K31" s="13">
        <f t="shared" si="0"/>
        <v>0</v>
      </c>
    </row>
    <row r="32" spans="2:11" ht="35.4" customHeight="1" x14ac:dyDescent="0.3">
      <c r="B32" s="11"/>
      <c r="C32" s="11"/>
      <c r="D32" s="11"/>
      <c r="E32" s="22" t="s">
        <v>156</v>
      </c>
      <c r="F32" s="23"/>
      <c r="G32" s="24" t="s">
        <v>56</v>
      </c>
      <c r="H32" s="25"/>
      <c r="I32" s="26"/>
      <c r="J32" s="17">
        <v>14747.53</v>
      </c>
      <c r="K32" s="13">
        <f t="shared" si="0"/>
        <v>1</v>
      </c>
    </row>
    <row r="33" spans="2:11" ht="24.6" customHeight="1" x14ac:dyDescent="0.3">
      <c r="B33" s="11"/>
      <c r="C33" s="11"/>
      <c r="D33" s="11"/>
      <c r="E33" s="22" t="s">
        <v>57</v>
      </c>
      <c r="F33" s="23"/>
      <c r="G33" s="24" t="s">
        <v>58</v>
      </c>
      <c r="H33" s="25"/>
      <c r="I33" s="26"/>
      <c r="J33" s="17">
        <v>29889</v>
      </c>
      <c r="K33" s="13">
        <f t="shared" si="0"/>
        <v>1</v>
      </c>
    </row>
    <row r="34" spans="2:11" ht="25.8" customHeight="1" x14ac:dyDescent="0.3">
      <c r="B34" s="11"/>
      <c r="C34" s="11"/>
      <c r="D34" s="11"/>
      <c r="E34" s="22" t="s">
        <v>59</v>
      </c>
      <c r="F34" s="23"/>
      <c r="G34" s="24" t="s">
        <v>60</v>
      </c>
      <c r="H34" s="25"/>
      <c r="I34" s="26"/>
      <c r="J34" s="17">
        <v>18653.759999999998</v>
      </c>
      <c r="K34" s="13">
        <f t="shared" si="0"/>
        <v>0.94828057753643147</v>
      </c>
    </row>
    <row r="35" spans="2:11" ht="16.95" customHeight="1" x14ac:dyDescent="0.3">
      <c r="B35" s="7"/>
      <c r="C35" s="8" t="s">
        <v>61</v>
      </c>
      <c r="D35" s="9"/>
      <c r="E35" s="38" t="s">
        <v>62</v>
      </c>
      <c r="F35" s="39"/>
      <c r="G35" s="40" t="s">
        <v>63</v>
      </c>
      <c r="H35" s="41"/>
      <c r="I35" s="42"/>
      <c r="J35" s="16">
        <f>J36</f>
        <v>36654</v>
      </c>
      <c r="K35" s="10">
        <f t="shared" si="0"/>
        <v>0.57271875000000005</v>
      </c>
    </row>
    <row r="36" spans="2:11" ht="16.95" customHeight="1" x14ac:dyDescent="0.3">
      <c r="B36" s="11"/>
      <c r="C36" s="11"/>
      <c r="D36" s="12" t="s">
        <v>13</v>
      </c>
      <c r="E36" s="22" t="s">
        <v>14</v>
      </c>
      <c r="F36" s="23"/>
      <c r="G36" s="24" t="s">
        <v>63</v>
      </c>
      <c r="H36" s="25"/>
      <c r="I36" s="26"/>
      <c r="J36" s="17">
        <f>J37</f>
        <v>36654</v>
      </c>
      <c r="K36" s="13">
        <f t="shared" si="0"/>
        <v>0.57271875000000005</v>
      </c>
    </row>
    <row r="37" spans="2:11" ht="25.8" customHeight="1" x14ac:dyDescent="0.3">
      <c r="B37" s="11"/>
      <c r="C37" s="11"/>
      <c r="D37" s="11"/>
      <c r="E37" s="22" t="s">
        <v>64</v>
      </c>
      <c r="F37" s="23"/>
      <c r="G37" s="24" t="s">
        <v>63</v>
      </c>
      <c r="H37" s="25"/>
      <c r="I37" s="26"/>
      <c r="J37" s="17">
        <v>36654</v>
      </c>
      <c r="K37" s="13">
        <f t="shared" ref="K37:K67" si="1">J37/G37</f>
        <v>0.57271875000000005</v>
      </c>
    </row>
    <row r="38" spans="2:11" ht="16.8" customHeight="1" x14ac:dyDescent="0.3">
      <c r="B38" s="5" t="s">
        <v>65</v>
      </c>
      <c r="C38" s="5"/>
      <c r="D38" s="5"/>
      <c r="E38" s="33" t="s">
        <v>66</v>
      </c>
      <c r="F38" s="34"/>
      <c r="G38" s="35" t="s">
        <v>67</v>
      </c>
      <c r="H38" s="36"/>
      <c r="I38" s="37"/>
      <c r="J38" s="15">
        <f>J39</f>
        <v>398556</v>
      </c>
      <c r="K38" s="6">
        <f t="shared" si="1"/>
        <v>1</v>
      </c>
    </row>
    <row r="39" spans="2:11" ht="16.95" customHeight="1" x14ac:dyDescent="0.3">
      <c r="B39" s="7"/>
      <c r="C39" s="8" t="s">
        <v>68</v>
      </c>
      <c r="D39" s="9"/>
      <c r="E39" s="38" t="s">
        <v>69</v>
      </c>
      <c r="F39" s="39"/>
      <c r="G39" s="40" t="s">
        <v>67</v>
      </c>
      <c r="H39" s="41"/>
      <c r="I39" s="42"/>
      <c r="J39" s="16">
        <f>J40</f>
        <v>398556</v>
      </c>
      <c r="K39" s="10">
        <f t="shared" si="1"/>
        <v>1</v>
      </c>
    </row>
    <row r="40" spans="2:11" ht="16.95" customHeight="1" x14ac:dyDescent="0.3">
      <c r="B40" s="11"/>
      <c r="C40" s="11"/>
      <c r="D40" s="12" t="s">
        <v>13</v>
      </c>
      <c r="E40" s="22" t="s">
        <v>14</v>
      </c>
      <c r="F40" s="23"/>
      <c r="G40" s="24" t="s">
        <v>67</v>
      </c>
      <c r="H40" s="25"/>
      <c r="I40" s="26"/>
      <c r="J40" s="17">
        <f>J41</f>
        <v>398556</v>
      </c>
      <c r="K40" s="13">
        <f t="shared" si="1"/>
        <v>1</v>
      </c>
    </row>
    <row r="41" spans="2:11" ht="26.4" customHeight="1" x14ac:dyDescent="0.3">
      <c r="B41" s="11"/>
      <c r="C41" s="11"/>
      <c r="D41" s="11"/>
      <c r="E41" s="22" t="s">
        <v>70</v>
      </c>
      <c r="F41" s="23"/>
      <c r="G41" s="24" t="s">
        <v>67</v>
      </c>
      <c r="H41" s="25"/>
      <c r="I41" s="26"/>
      <c r="J41" s="17">
        <v>398556</v>
      </c>
      <c r="K41" s="13">
        <f t="shared" si="1"/>
        <v>1</v>
      </c>
    </row>
    <row r="42" spans="2:11" ht="16.95" customHeight="1" x14ac:dyDescent="0.3">
      <c r="B42" s="5" t="s">
        <v>71</v>
      </c>
      <c r="C42" s="5"/>
      <c r="D42" s="5"/>
      <c r="E42" s="33" t="s">
        <v>72</v>
      </c>
      <c r="F42" s="34"/>
      <c r="G42" s="35" t="s">
        <v>73</v>
      </c>
      <c r="H42" s="36"/>
      <c r="I42" s="37"/>
      <c r="J42" s="15">
        <f>J43</f>
        <v>23251.88</v>
      </c>
      <c r="K42" s="6">
        <f t="shared" si="1"/>
        <v>0.68387882352941176</v>
      </c>
    </row>
    <row r="43" spans="2:11" ht="16.95" customHeight="1" x14ac:dyDescent="0.3">
      <c r="B43" s="7"/>
      <c r="C43" s="8" t="s">
        <v>74</v>
      </c>
      <c r="D43" s="9"/>
      <c r="E43" s="38" t="s">
        <v>75</v>
      </c>
      <c r="F43" s="39"/>
      <c r="G43" s="40" t="s">
        <v>73</v>
      </c>
      <c r="H43" s="41"/>
      <c r="I43" s="42"/>
      <c r="J43" s="16">
        <f>J44</f>
        <v>23251.88</v>
      </c>
      <c r="K43" s="10">
        <f t="shared" si="1"/>
        <v>0.68387882352941176</v>
      </c>
    </row>
    <row r="44" spans="2:11" ht="16.95" customHeight="1" x14ac:dyDescent="0.3">
      <c r="B44" s="11"/>
      <c r="C44" s="11"/>
      <c r="D44" s="12" t="s">
        <v>13</v>
      </c>
      <c r="E44" s="22" t="s">
        <v>14</v>
      </c>
      <c r="F44" s="23"/>
      <c r="G44" s="24" t="s">
        <v>73</v>
      </c>
      <c r="H44" s="25"/>
      <c r="I44" s="26"/>
      <c r="J44" s="17">
        <f>J45</f>
        <v>23251.88</v>
      </c>
      <c r="K44" s="13">
        <f t="shared" si="1"/>
        <v>0.68387882352941176</v>
      </c>
    </row>
    <row r="45" spans="2:11" ht="27" customHeight="1" x14ac:dyDescent="0.3">
      <c r="B45" s="11"/>
      <c r="C45" s="11"/>
      <c r="D45" s="11"/>
      <c r="E45" s="22" t="s">
        <v>157</v>
      </c>
      <c r="F45" s="23"/>
      <c r="G45" s="24" t="s">
        <v>73</v>
      </c>
      <c r="H45" s="25"/>
      <c r="I45" s="26"/>
      <c r="J45" s="17">
        <v>23251.88</v>
      </c>
      <c r="K45" s="13">
        <f t="shared" si="1"/>
        <v>0.68387882352941176</v>
      </c>
    </row>
    <row r="46" spans="2:11" ht="16.95" customHeight="1" x14ac:dyDescent="0.3">
      <c r="B46" s="5" t="s">
        <v>76</v>
      </c>
      <c r="C46" s="5"/>
      <c r="D46" s="5"/>
      <c r="E46" s="33" t="s">
        <v>77</v>
      </c>
      <c r="F46" s="34"/>
      <c r="G46" s="35">
        <v>87000</v>
      </c>
      <c r="H46" s="36"/>
      <c r="I46" s="37"/>
      <c r="J46" s="15">
        <f>J47</f>
        <v>86939.42</v>
      </c>
      <c r="K46" s="6">
        <f t="shared" si="1"/>
        <v>0.99930367816091947</v>
      </c>
    </row>
    <row r="47" spans="2:11" ht="16.95" customHeight="1" x14ac:dyDescent="0.3">
      <c r="B47" s="7"/>
      <c r="C47" s="8" t="s">
        <v>78</v>
      </c>
      <c r="D47" s="9"/>
      <c r="E47" s="38" t="s">
        <v>79</v>
      </c>
      <c r="F47" s="39"/>
      <c r="G47" s="40">
        <v>87000</v>
      </c>
      <c r="H47" s="41"/>
      <c r="I47" s="42"/>
      <c r="J47" s="16">
        <f>J48</f>
        <v>86939.42</v>
      </c>
      <c r="K47" s="10">
        <f t="shared" si="1"/>
        <v>0.99930367816091947</v>
      </c>
    </row>
    <row r="48" spans="2:11" ht="16.95" customHeight="1" x14ac:dyDescent="0.3">
      <c r="B48" s="11"/>
      <c r="C48" s="11"/>
      <c r="D48" s="12" t="s">
        <v>13</v>
      </c>
      <c r="E48" s="22" t="s">
        <v>14</v>
      </c>
      <c r="F48" s="23"/>
      <c r="G48" s="24">
        <v>87000</v>
      </c>
      <c r="H48" s="25"/>
      <c r="I48" s="26"/>
      <c r="J48" s="17">
        <f>J49+J50</f>
        <v>86939.42</v>
      </c>
      <c r="K48" s="13">
        <f t="shared" si="1"/>
        <v>0.99930367816091947</v>
      </c>
    </row>
    <row r="49" spans="2:11" ht="24.6" customHeight="1" x14ac:dyDescent="0.3">
      <c r="B49" s="11"/>
      <c r="C49" s="11"/>
      <c r="D49" s="11"/>
      <c r="E49" s="22" t="s">
        <v>80</v>
      </c>
      <c r="F49" s="23"/>
      <c r="G49" s="24" t="s">
        <v>81</v>
      </c>
      <c r="H49" s="25"/>
      <c r="I49" s="26"/>
      <c r="J49" s="17">
        <v>56000</v>
      </c>
      <c r="K49" s="13">
        <f t="shared" si="1"/>
        <v>1</v>
      </c>
    </row>
    <row r="50" spans="2:11" ht="25.8" customHeight="1" x14ac:dyDescent="0.3">
      <c r="B50" s="11"/>
      <c r="C50" s="11"/>
      <c r="D50" s="11"/>
      <c r="E50" s="22" t="s">
        <v>82</v>
      </c>
      <c r="F50" s="23"/>
      <c r="G50" s="24">
        <v>31000</v>
      </c>
      <c r="H50" s="25"/>
      <c r="I50" s="26"/>
      <c r="J50" s="17">
        <v>30939.42</v>
      </c>
      <c r="K50" s="13">
        <f t="shared" si="1"/>
        <v>0.99804580645161289</v>
      </c>
    </row>
    <row r="51" spans="2:11" ht="16.8" customHeight="1" x14ac:dyDescent="0.3">
      <c r="B51" s="5" t="s">
        <v>83</v>
      </c>
      <c r="C51" s="5"/>
      <c r="D51" s="5"/>
      <c r="E51" s="33" t="s">
        <v>84</v>
      </c>
      <c r="F51" s="34"/>
      <c r="G51" s="35" t="s">
        <v>85</v>
      </c>
      <c r="H51" s="36"/>
      <c r="I51" s="37"/>
      <c r="J51" s="15">
        <f>J52</f>
        <v>235545</v>
      </c>
      <c r="K51" s="6">
        <f t="shared" si="1"/>
        <v>1</v>
      </c>
    </row>
    <row r="52" spans="2:11" ht="16.95" customHeight="1" x14ac:dyDescent="0.3">
      <c r="B52" s="7"/>
      <c r="C52" s="8" t="s">
        <v>86</v>
      </c>
      <c r="D52" s="9"/>
      <c r="E52" s="38" t="s">
        <v>87</v>
      </c>
      <c r="F52" s="39"/>
      <c r="G52" s="40" t="s">
        <v>85</v>
      </c>
      <c r="H52" s="41"/>
      <c r="I52" s="42"/>
      <c r="J52" s="16">
        <f>J53</f>
        <v>235545</v>
      </c>
      <c r="K52" s="10">
        <f t="shared" si="1"/>
        <v>1</v>
      </c>
    </row>
    <row r="53" spans="2:11" ht="16.95" customHeight="1" x14ac:dyDescent="0.3">
      <c r="B53" s="11"/>
      <c r="C53" s="11"/>
      <c r="D53" s="12" t="s">
        <v>88</v>
      </c>
      <c r="E53" s="22" t="s">
        <v>89</v>
      </c>
      <c r="F53" s="23"/>
      <c r="G53" s="24" t="s">
        <v>85</v>
      </c>
      <c r="H53" s="25"/>
      <c r="I53" s="26"/>
      <c r="J53" s="17">
        <v>235545</v>
      </c>
      <c r="K53" s="13">
        <f t="shared" si="1"/>
        <v>1</v>
      </c>
    </row>
    <row r="54" spans="2:11" ht="25.2" customHeight="1" x14ac:dyDescent="0.3">
      <c r="B54" s="11"/>
      <c r="C54" s="11"/>
      <c r="D54" s="11"/>
      <c r="E54" s="22" t="s">
        <v>90</v>
      </c>
      <c r="F54" s="23"/>
      <c r="G54" s="24" t="s">
        <v>85</v>
      </c>
      <c r="H54" s="25"/>
      <c r="I54" s="26"/>
      <c r="J54" s="17">
        <v>235545</v>
      </c>
      <c r="K54" s="13">
        <f t="shared" si="1"/>
        <v>1</v>
      </c>
    </row>
    <row r="55" spans="2:11" ht="16.8" customHeight="1" x14ac:dyDescent="0.3">
      <c r="B55" s="5" t="s">
        <v>91</v>
      </c>
      <c r="C55" s="5"/>
      <c r="D55" s="5"/>
      <c r="E55" s="33" t="s">
        <v>92</v>
      </c>
      <c r="F55" s="34"/>
      <c r="G55" s="35" t="s">
        <v>93</v>
      </c>
      <c r="H55" s="36"/>
      <c r="I55" s="37"/>
      <c r="J55" s="15">
        <f>J56+J64+J69</f>
        <v>996879.17</v>
      </c>
      <c r="K55" s="6">
        <f t="shared" si="1"/>
        <v>0.86598353335561762</v>
      </c>
    </row>
    <row r="56" spans="2:11" ht="16.95" customHeight="1" x14ac:dyDescent="0.3">
      <c r="B56" s="7"/>
      <c r="C56" s="8" t="s">
        <v>94</v>
      </c>
      <c r="D56" s="9"/>
      <c r="E56" s="38" t="s">
        <v>95</v>
      </c>
      <c r="F56" s="39"/>
      <c r="G56" s="40" t="s">
        <v>96</v>
      </c>
      <c r="H56" s="41"/>
      <c r="I56" s="42"/>
      <c r="J56" s="16">
        <f>J57+J61</f>
        <v>123600.58</v>
      </c>
      <c r="K56" s="10">
        <f t="shared" si="1"/>
        <v>0.44614452625286521</v>
      </c>
    </row>
    <row r="57" spans="2:11" ht="16.95" customHeight="1" x14ac:dyDescent="0.3">
      <c r="B57" s="11"/>
      <c r="C57" s="11"/>
      <c r="D57" s="12" t="s">
        <v>13</v>
      </c>
      <c r="E57" s="22" t="s">
        <v>14</v>
      </c>
      <c r="F57" s="23"/>
      <c r="G57" s="24" t="s">
        <v>97</v>
      </c>
      <c r="H57" s="25"/>
      <c r="I57" s="26"/>
      <c r="J57" s="17">
        <f>J58+J59+J60</f>
        <v>36494.33</v>
      </c>
      <c r="K57" s="13">
        <f t="shared" si="1"/>
        <v>0.19258221635883907</v>
      </c>
    </row>
    <row r="58" spans="2:11" ht="33.6" customHeight="1" x14ac:dyDescent="0.3">
      <c r="B58" s="11"/>
      <c r="C58" s="11"/>
      <c r="D58" s="11"/>
      <c r="E58" s="22" t="s">
        <v>98</v>
      </c>
      <c r="F58" s="23"/>
      <c r="G58" s="24" t="s">
        <v>99</v>
      </c>
      <c r="H58" s="25"/>
      <c r="I58" s="26"/>
      <c r="J58" s="17">
        <v>18500</v>
      </c>
      <c r="K58" s="13">
        <f t="shared" si="1"/>
        <v>1</v>
      </c>
    </row>
    <row r="59" spans="2:11" ht="25.2" customHeight="1" x14ac:dyDescent="0.3">
      <c r="B59" s="11"/>
      <c r="C59" s="11"/>
      <c r="D59" s="11"/>
      <c r="E59" s="22" t="s">
        <v>100</v>
      </c>
      <c r="F59" s="23"/>
      <c r="G59" s="24" t="s">
        <v>101</v>
      </c>
      <c r="H59" s="25"/>
      <c r="I59" s="26"/>
      <c r="J59" s="17">
        <v>0</v>
      </c>
      <c r="K59" s="13">
        <f t="shared" si="1"/>
        <v>0</v>
      </c>
    </row>
    <row r="60" spans="2:11" ht="25.8" customHeight="1" x14ac:dyDescent="0.3">
      <c r="B60" s="11"/>
      <c r="C60" s="11"/>
      <c r="D60" s="11"/>
      <c r="E60" s="22" t="s">
        <v>102</v>
      </c>
      <c r="F60" s="23"/>
      <c r="G60" s="24" t="s">
        <v>103</v>
      </c>
      <c r="H60" s="25"/>
      <c r="I60" s="26"/>
      <c r="J60" s="17">
        <v>17994.330000000002</v>
      </c>
      <c r="K60" s="13">
        <f t="shared" si="1"/>
        <v>0.29498901639344266</v>
      </c>
    </row>
    <row r="61" spans="2:11" ht="16.95" customHeight="1" x14ac:dyDescent="0.3">
      <c r="B61" s="11"/>
      <c r="C61" s="11"/>
      <c r="D61" s="12" t="s">
        <v>88</v>
      </c>
      <c r="E61" s="22" t="s">
        <v>89</v>
      </c>
      <c r="F61" s="23"/>
      <c r="G61" s="24" t="s">
        <v>104</v>
      </c>
      <c r="H61" s="25"/>
      <c r="I61" s="26"/>
      <c r="J61" s="17">
        <f>J62+J63</f>
        <v>87106.25</v>
      </c>
      <c r="K61" s="13">
        <f t="shared" si="1"/>
        <v>0.99502727675548874</v>
      </c>
    </row>
    <row r="62" spans="2:11" ht="23.4" customHeight="1" x14ac:dyDescent="0.3">
      <c r="B62" s="11"/>
      <c r="C62" s="11"/>
      <c r="D62" s="11"/>
      <c r="E62" s="22" t="s">
        <v>105</v>
      </c>
      <c r="F62" s="23"/>
      <c r="G62" s="24" t="s">
        <v>106</v>
      </c>
      <c r="H62" s="25"/>
      <c r="I62" s="26"/>
      <c r="J62" s="17">
        <v>27541.57</v>
      </c>
      <c r="K62" s="13">
        <f t="shared" si="1"/>
        <v>1</v>
      </c>
    </row>
    <row r="63" spans="2:11" ht="16.95" customHeight="1" x14ac:dyDescent="0.3">
      <c r="B63" s="11"/>
      <c r="C63" s="11"/>
      <c r="D63" s="11"/>
      <c r="E63" s="22" t="s">
        <v>107</v>
      </c>
      <c r="F63" s="23"/>
      <c r="G63" s="24" t="s">
        <v>108</v>
      </c>
      <c r="H63" s="25"/>
      <c r="I63" s="26"/>
      <c r="J63" s="17">
        <v>59564.68</v>
      </c>
      <c r="K63" s="13">
        <f t="shared" si="1"/>
        <v>0.99274466666666672</v>
      </c>
    </row>
    <row r="64" spans="2:11" ht="16.95" customHeight="1" x14ac:dyDescent="0.3">
      <c r="B64" s="7"/>
      <c r="C64" s="8" t="s">
        <v>109</v>
      </c>
      <c r="D64" s="9"/>
      <c r="E64" s="38" t="s">
        <v>110</v>
      </c>
      <c r="F64" s="39"/>
      <c r="G64" s="40" t="s">
        <v>111</v>
      </c>
      <c r="H64" s="41"/>
      <c r="I64" s="42"/>
      <c r="J64" s="16">
        <f>J65+J67</f>
        <v>778710.79</v>
      </c>
      <c r="K64" s="10">
        <f t="shared" si="1"/>
        <v>0.9999999871582621</v>
      </c>
    </row>
    <row r="65" spans="2:11" ht="16.95" customHeight="1" x14ac:dyDescent="0.3">
      <c r="B65" s="11"/>
      <c r="C65" s="11"/>
      <c r="D65" s="12" t="s">
        <v>13</v>
      </c>
      <c r="E65" s="22" t="s">
        <v>14</v>
      </c>
      <c r="F65" s="23"/>
      <c r="G65" s="24" t="s">
        <v>112</v>
      </c>
      <c r="H65" s="25"/>
      <c r="I65" s="26"/>
      <c r="J65" s="17">
        <f>J66</f>
        <v>162142.15</v>
      </c>
      <c r="K65" s="13">
        <f t="shared" si="1"/>
        <v>0.99999993832572598</v>
      </c>
    </row>
    <row r="66" spans="2:11" ht="25.2" customHeight="1" x14ac:dyDescent="0.3">
      <c r="B66" s="11"/>
      <c r="C66" s="11"/>
      <c r="D66" s="11"/>
      <c r="E66" s="22" t="s">
        <v>113</v>
      </c>
      <c r="F66" s="23"/>
      <c r="G66" s="24" t="s">
        <v>112</v>
      </c>
      <c r="H66" s="25"/>
      <c r="I66" s="26"/>
      <c r="J66" s="17">
        <v>162142.15</v>
      </c>
      <c r="K66" s="13">
        <f t="shared" si="1"/>
        <v>0.99999993832572598</v>
      </c>
    </row>
    <row r="67" spans="2:11" ht="29.55" customHeight="1" x14ac:dyDescent="0.3">
      <c r="B67" s="11"/>
      <c r="C67" s="11"/>
      <c r="D67" s="12" t="s">
        <v>22</v>
      </c>
      <c r="E67" s="22" t="s">
        <v>23</v>
      </c>
      <c r="F67" s="23"/>
      <c r="G67" s="24" t="s">
        <v>114</v>
      </c>
      <c r="H67" s="25"/>
      <c r="I67" s="26"/>
      <c r="J67" s="17">
        <f>J68</f>
        <v>616568.64</v>
      </c>
      <c r="K67" s="13">
        <f t="shared" si="1"/>
        <v>1</v>
      </c>
    </row>
    <row r="68" spans="2:11" ht="23.4" customHeight="1" x14ac:dyDescent="0.3">
      <c r="B68" s="11"/>
      <c r="C68" s="11"/>
      <c r="D68" s="11"/>
      <c r="E68" s="22" t="s">
        <v>113</v>
      </c>
      <c r="F68" s="23"/>
      <c r="G68" s="24" t="s">
        <v>114</v>
      </c>
      <c r="H68" s="25"/>
      <c r="I68" s="26"/>
      <c r="J68" s="17">
        <v>616568.64</v>
      </c>
      <c r="K68" s="13">
        <f t="shared" ref="K68:K91" si="2">J68/G68</f>
        <v>1</v>
      </c>
    </row>
    <row r="69" spans="2:11" ht="16.95" customHeight="1" x14ac:dyDescent="0.3">
      <c r="B69" s="7"/>
      <c r="C69" s="8" t="s">
        <v>115</v>
      </c>
      <c r="D69" s="9"/>
      <c r="E69" s="38" t="s">
        <v>69</v>
      </c>
      <c r="F69" s="39"/>
      <c r="G69" s="40" t="s">
        <v>116</v>
      </c>
      <c r="H69" s="41"/>
      <c r="I69" s="42"/>
      <c r="J69" s="16">
        <f>J70+J75</f>
        <v>94567.8</v>
      </c>
      <c r="K69" s="10">
        <f t="shared" si="2"/>
        <v>0.99127465141582516</v>
      </c>
    </row>
    <row r="70" spans="2:11" ht="16.95" customHeight="1" x14ac:dyDescent="0.3">
      <c r="B70" s="11"/>
      <c r="C70" s="11"/>
      <c r="D70" s="12" t="s">
        <v>13</v>
      </c>
      <c r="E70" s="22" t="s">
        <v>14</v>
      </c>
      <c r="F70" s="23"/>
      <c r="G70" s="24" t="s">
        <v>117</v>
      </c>
      <c r="H70" s="25"/>
      <c r="I70" s="26"/>
      <c r="J70" s="17">
        <f>J71+J72+J73+J74</f>
        <v>78367.8</v>
      </c>
      <c r="K70" s="13">
        <f t="shared" si="2"/>
        <v>0.9894899255304912</v>
      </c>
    </row>
    <row r="71" spans="2:11" ht="20.25" customHeight="1" x14ac:dyDescent="0.3">
      <c r="B71" s="11"/>
      <c r="C71" s="11"/>
      <c r="D71" s="11"/>
      <c r="E71" s="22" t="s">
        <v>118</v>
      </c>
      <c r="F71" s="23"/>
      <c r="G71" s="24" t="s">
        <v>119</v>
      </c>
      <c r="H71" s="25"/>
      <c r="I71" s="26"/>
      <c r="J71" s="17">
        <v>21963</v>
      </c>
      <c r="K71" s="13">
        <f t="shared" si="2"/>
        <v>0.99831818181818177</v>
      </c>
    </row>
    <row r="72" spans="2:11" ht="25.8" customHeight="1" x14ac:dyDescent="0.3">
      <c r="B72" s="11"/>
      <c r="C72" s="11"/>
      <c r="D72" s="11"/>
      <c r="E72" s="22" t="s">
        <v>120</v>
      </c>
      <c r="F72" s="23"/>
      <c r="G72" s="24" t="s">
        <v>121</v>
      </c>
      <c r="H72" s="25"/>
      <c r="I72" s="26"/>
      <c r="J72" s="17">
        <v>17712</v>
      </c>
      <c r="K72" s="13">
        <f t="shared" si="2"/>
        <v>0.97297297297297303</v>
      </c>
    </row>
    <row r="73" spans="2:11" ht="22.2" customHeight="1" x14ac:dyDescent="0.3">
      <c r="B73" s="11"/>
      <c r="C73" s="11"/>
      <c r="D73" s="11"/>
      <c r="E73" s="22" t="s">
        <v>122</v>
      </c>
      <c r="F73" s="23"/>
      <c r="G73" s="24" t="s">
        <v>123</v>
      </c>
      <c r="H73" s="25"/>
      <c r="I73" s="26"/>
      <c r="J73" s="17">
        <v>19934.3</v>
      </c>
      <c r="K73" s="13">
        <f t="shared" si="2"/>
        <v>0.99690441183824918</v>
      </c>
    </row>
    <row r="74" spans="2:11" ht="24" customHeight="1" x14ac:dyDescent="0.3">
      <c r="B74" s="11"/>
      <c r="C74" s="11"/>
      <c r="D74" s="11"/>
      <c r="E74" s="22" t="s">
        <v>124</v>
      </c>
      <c r="F74" s="23"/>
      <c r="G74" s="24" t="s">
        <v>125</v>
      </c>
      <c r="H74" s="25"/>
      <c r="I74" s="26"/>
      <c r="J74" s="17">
        <v>18758.5</v>
      </c>
      <c r="K74" s="13">
        <f t="shared" si="2"/>
        <v>0.98728947368421049</v>
      </c>
    </row>
    <row r="75" spans="2:11" ht="16.95" customHeight="1" x14ac:dyDescent="0.3">
      <c r="B75" s="11"/>
      <c r="C75" s="11"/>
      <c r="D75" s="12" t="s">
        <v>88</v>
      </c>
      <c r="E75" s="22" t="s">
        <v>89</v>
      </c>
      <c r="F75" s="23"/>
      <c r="G75" s="24" t="s">
        <v>126</v>
      </c>
      <c r="H75" s="25"/>
      <c r="I75" s="26"/>
      <c r="J75" s="17">
        <f>J76</f>
        <v>16200</v>
      </c>
      <c r="K75" s="13">
        <f t="shared" si="2"/>
        <v>1</v>
      </c>
    </row>
    <row r="76" spans="2:11" ht="19.95" customHeight="1" x14ac:dyDescent="0.3">
      <c r="B76" s="11"/>
      <c r="C76" s="11"/>
      <c r="D76" s="11"/>
      <c r="E76" s="22" t="s">
        <v>127</v>
      </c>
      <c r="F76" s="23"/>
      <c r="G76" s="24" t="s">
        <v>126</v>
      </c>
      <c r="H76" s="25"/>
      <c r="I76" s="26"/>
      <c r="J76" s="17">
        <v>16200</v>
      </c>
      <c r="K76" s="13">
        <f t="shared" si="2"/>
        <v>1</v>
      </c>
    </row>
    <row r="77" spans="2:11" ht="16.95" customHeight="1" x14ac:dyDescent="0.3">
      <c r="B77" s="5" t="s">
        <v>128</v>
      </c>
      <c r="C77" s="5"/>
      <c r="D77" s="5"/>
      <c r="E77" s="33" t="s">
        <v>129</v>
      </c>
      <c r="F77" s="34"/>
      <c r="G77" s="35" t="s">
        <v>130</v>
      </c>
      <c r="H77" s="36"/>
      <c r="I77" s="37"/>
      <c r="J77" s="15">
        <f>J78</f>
        <v>462597.48</v>
      </c>
      <c r="K77" s="6">
        <f t="shared" si="2"/>
        <v>0.95363490871957302</v>
      </c>
    </row>
    <row r="78" spans="2:11" ht="16.95" customHeight="1" x14ac:dyDescent="0.3">
      <c r="B78" s="7"/>
      <c r="C78" s="8" t="s">
        <v>131</v>
      </c>
      <c r="D78" s="9"/>
      <c r="E78" s="38" t="s">
        <v>132</v>
      </c>
      <c r="F78" s="39"/>
      <c r="G78" s="40" t="s">
        <v>130</v>
      </c>
      <c r="H78" s="41"/>
      <c r="I78" s="42"/>
      <c r="J78" s="16">
        <f>J79</f>
        <v>462597.48</v>
      </c>
      <c r="K78" s="10">
        <f t="shared" si="2"/>
        <v>0.95363490871957302</v>
      </c>
    </row>
    <row r="79" spans="2:11" ht="16.95" customHeight="1" x14ac:dyDescent="0.3">
      <c r="B79" s="11"/>
      <c r="C79" s="11"/>
      <c r="D79" s="12" t="s">
        <v>13</v>
      </c>
      <c r="E79" s="22" t="s">
        <v>14</v>
      </c>
      <c r="F79" s="23"/>
      <c r="G79" s="24" t="s">
        <v>130</v>
      </c>
      <c r="H79" s="25"/>
      <c r="I79" s="26"/>
      <c r="J79" s="17">
        <f>J80+J81+J82+J83+J84+J85</f>
        <v>462597.48</v>
      </c>
      <c r="K79" s="13">
        <f t="shared" si="2"/>
        <v>0.95363490871957302</v>
      </c>
    </row>
    <row r="80" spans="2:11" ht="16.8" customHeight="1" x14ac:dyDescent="0.3">
      <c r="B80" s="11"/>
      <c r="C80" s="11"/>
      <c r="D80" s="11"/>
      <c r="E80" s="22" t="s">
        <v>133</v>
      </c>
      <c r="F80" s="23"/>
      <c r="G80" s="24" t="s">
        <v>134</v>
      </c>
      <c r="H80" s="25"/>
      <c r="I80" s="26"/>
      <c r="J80" s="17">
        <v>10168.61</v>
      </c>
      <c r="K80" s="13">
        <f t="shared" si="2"/>
        <v>0.7014101858404761</v>
      </c>
    </row>
    <row r="81" spans="2:11" ht="32.4" customHeight="1" x14ac:dyDescent="0.3">
      <c r="B81" s="11"/>
      <c r="C81" s="11"/>
      <c r="D81" s="11"/>
      <c r="E81" s="22" t="s">
        <v>158</v>
      </c>
      <c r="F81" s="23"/>
      <c r="G81" s="24" t="s">
        <v>135</v>
      </c>
      <c r="H81" s="25"/>
      <c r="I81" s="26"/>
      <c r="J81" s="17">
        <v>361933.7</v>
      </c>
      <c r="K81" s="13">
        <f t="shared" si="2"/>
        <v>0.95267694800413294</v>
      </c>
    </row>
    <row r="82" spans="2:11" ht="21.6" customHeight="1" x14ac:dyDescent="0.3">
      <c r="B82" s="11"/>
      <c r="C82" s="11"/>
      <c r="D82" s="11"/>
      <c r="E82" s="22" t="s">
        <v>136</v>
      </c>
      <c r="F82" s="23"/>
      <c r="G82" s="24" t="s">
        <v>137</v>
      </c>
      <c r="H82" s="25"/>
      <c r="I82" s="26"/>
      <c r="J82" s="17">
        <v>32995.17</v>
      </c>
      <c r="K82" s="13">
        <f t="shared" si="2"/>
        <v>0.99985363636363633</v>
      </c>
    </row>
    <row r="83" spans="2:11" ht="24.6" customHeight="1" x14ac:dyDescent="0.3">
      <c r="B83" s="11"/>
      <c r="C83" s="11"/>
      <c r="D83" s="11"/>
      <c r="E83" s="22" t="s">
        <v>138</v>
      </c>
      <c r="F83" s="23"/>
      <c r="G83" s="24" t="s">
        <v>139</v>
      </c>
      <c r="H83" s="25"/>
      <c r="I83" s="26"/>
      <c r="J83" s="17">
        <v>18800</v>
      </c>
      <c r="K83" s="13">
        <f t="shared" si="2"/>
        <v>0.99620646696966175</v>
      </c>
    </row>
    <row r="84" spans="2:11" ht="24" customHeight="1" x14ac:dyDescent="0.3">
      <c r="B84" s="11"/>
      <c r="C84" s="11"/>
      <c r="D84" s="11"/>
      <c r="E84" s="22" t="s">
        <v>140</v>
      </c>
      <c r="F84" s="23"/>
      <c r="G84" s="24" t="s">
        <v>141</v>
      </c>
      <c r="H84" s="25"/>
      <c r="I84" s="26"/>
      <c r="J84" s="17">
        <v>14000</v>
      </c>
      <c r="K84" s="13">
        <f t="shared" si="2"/>
        <v>1</v>
      </c>
    </row>
    <row r="85" spans="2:11" ht="25.8" customHeight="1" x14ac:dyDescent="0.3">
      <c r="B85" s="11"/>
      <c r="C85" s="11"/>
      <c r="D85" s="11"/>
      <c r="E85" s="22" t="s">
        <v>142</v>
      </c>
      <c r="F85" s="23"/>
      <c r="G85" s="24" t="s">
        <v>143</v>
      </c>
      <c r="H85" s="25"/>
      <c r="I85" s="26"/>
      <c r="J85" s="17">
        <v>24700</v>
      </c>
      <c r="K85" s="13">
        <f t="shared" si="2"/>
        <v>0.99567144938320773</v>
      </c>
    </row>
    <row r="86" spans="2:11" ht="16.95" customHeight="1" x14ac:dyDescent="0.3">
      <c r="B86" s="5" t="s">
        <v>144</v>
      </c>
      <c r="C86" s="5"/>
      <c r="D86" s="5"/>
      <c r="E86" s="33" t="s">
        <v>145</v>
      </c>
      <c r="F86" s="34"/>
      <c r="G86" s="35" t="s">
        <v>146</v>
      </c>
      <c r="H86" s="36"/>
      <c r="I86" s="37"/>
      <c r="J86" s="15">
        <f>J87</f>
        <v>19349</v>
      </c>
      <c r="K86" s="6">
        <f t="shared" si="2"/>
        <v>0.99480770941270402</v>
      </c>
    </row>
    <row r="87" spans="2:11" ht="16.95" customHeight="1" x14ac:dyDescent="0.3">
      <c r="B87" s="7"/>
      <c r="C87" s="8" t="s">
        <v>147</v>
      </c>
      <c r="D87" s="9"/>
      <c r="E87" s="38" t="s">
        <v>148</v>
      </c>
      <c r="F87" s="39"/>
      <c r="G87" s="40" t="s">
        <v>146</v>
      </c>
      <c r="H87" s="41"/>
      <c r="I87" s="42"/>
      <c r="J87" s="16">
        <f>J88</f>
        <v>19349</v>
      </c>
      <c r="K87" s="10">
        <f t="shared" si="2"/>
        <v>0.99480770941270402</v>
      </c>
    </row>
    <row r="88" spans="2:11" ht="16.95" customHeight="1" x14ac:dyDescent="0.3">
      <c r="B88" s="11"/>
      <c r="C88" s="11"/>
      <c r="D88" s="12" t="s">
        <v>13</v>
      </c>
      <c r="E88" s="22" t="s">
        <v>14</v>
      </c>
      <c r="F88" s="23"/>
      <c r="G88" s="24" t="s">
        <v>146</v>
      </c>
      <c r="H88" s="25"/>
      <c r="I88" s="26"/>
      <c r="J88" s="17">
        <f>J89</f>
        <v>19349</v>
      </c>
      <c r="K88" s="13">
        <f t="shared" si="2"/>
        <v>0.99480770941270402</v>
      </c>
    </row>
    <row r="89" spans="2:11" ht="16.95" customHeight="1" x14ac:dyDescent="0.3">
      <c r="B89" s="11"/>
      <c r="C89" s="11"/>
      <c r="D89" s="11"/>
      <c r="E89" s="22" t="s">
        <v>149</v>
      </c>
      <c r="F89" s="23"/>
      <c r="G89" s="24" t="s">
        <v>146</v>
      </c>
      <c r="H89" s="25"/>
      <c r="I89" s="26"/>
      <c r="J89" s="17">
        <v>19349</v>
      </c>
      <c r="K89" s="13">
        <f t="shared" si="2"/>
        <v>0.99480770941270402</v>
      </c>
    </row>
    <row r="90" spans="2:11" ht="5.55" customHeight="1" x14ac:dyDescent="0.3">
      <c r="B90" s="27"/>
      <c r="C90" s="27"/>
      <c r="D90" s="27"/>
      <c r="E90" s="27"/>
      <c r="G90" s="18"/>
      <c r="H90" s="18"/>
      <c r="I90" s="18"/>
      <c r="J90" s="18"/>
      <c r="K90" s="13"/>
    </row>
    <row r="91" spans="2:11" ht="16.95" customHeight="1" x14ac:dyDescent="0.3">
      <c r="B91" s="28" t="s">
        <v>150</v>
      </c>
      <c r="C91" s="29"/>
      <c r="D91" s="29"/>
      <c r="E91" s="29"/>
      <c r="F91" s="30"/>
      <c r="G91" s="24" t="s">
        <v>151</v>
      </c>
      <c r="H91" s="25"/>
      <c r="I91" s="26"/>
      <c r="J91" s="19">
        <f>J5+J15+J24+J28+J38+J42+J46+J51+J55+J77+J86</f>
        <v>7804136.3900000006</v>
      </c>
      <c r="K91" s="13">
        <f t="shared" si="2"/>
        <v>0.83173310708655634</v>
      </c>
    </row>
    <row r="92" spans="2:11" ht="27.6" customHeight="1" x14ac:dyDescent="0.3"/>
    <row r="93" spans="2:11" ht="20.399999999999999" customHeight="1" x14ac:dyDescent="0.3">
      <c r="J93" s="21" t="s">
        <v>160</v>
      </c>
    </row>
    <row r="94" spans="2:11" ht="19.2" customHeight="1" x14ac:dyDescent="0.3"/>
    <row r="95" spans="2:11" ht="21.6" customHeight="1" x14ac:dyDescent="0.3">
      <c r="J95" s="20" t="s">
        <v>159</v>
      </c>
    </row>
    <row r="96" spans="2:11" ht="72" customHeight="1" x14ac:dyDescent="0.3"/>
    <row r="97" spans="8:8" ht="72" customHeight="1" x14ac:dyDescent="0.3"/>
    <row r="98" spans="8:8" ht="31.05" customHeight="1" x14ac:dyDescent="0.3"/>
    <row r="99" spans="8:8" ht="11.25" customHeight="1" x14ac:dyDescent="0.3">
      <c r="H99" s="14"/>
    </row>
    <row r="100" spans="8:8" ht="34.049999999999997" customHeight="1" x14ac:dyDescent="0.3"/>
  </sheetData>
  <mergeCells count="176">
    <mergeCell ref="E4:F4"/>
    <mergeCell ref="G4:I4"/>
    <mergeCell ref="E5:F5"/>
    <mergeCell ref="G5:I5"/>
    <mergeCell ref="E6:F6"/>
    <mergeCell ref="G6:I6"/>
    <mergeCell ref="E10:F10"/>
    <mergeCell ref="G10:I10"/>
    <mergeCell ref="E11:F11"/>
    <mergeCell ref="G11:I11"/>
    <mergeCell ref="E12:F12"/>
    <mergeCell ref="G12:I12"/>
    <mergeCell ref="E7:F7"/>
    <mergeCell ref="G7:I7"/>
    <mergeCell ref="E8:F8"/>
    <mergeCell ref="G8:I8"/>
    <mergeCell ref="E9:F9"/>
    <mergeCell ref="G9:I9"/>
    <mergeCell ref="E16:F16"/>
    <mergeCell ref="G16:I16"/>
    <mergeCell ref="E17:F17"/>
    <mergeCell ref="G17:I17"/>
    <mergeCell ref="E18:F18"/>
    <mergeCell ref="G18:I18"/>
    <mergeCell ref="E13:F13"/>
    <mergeCell ref="G13:I13"/>
    <mergeCell ref="E14:F14"/>
    <mergeCell ref="G14:I14"/>
    <mergeCell ref="E15:F15"/>
    <mergeCell ref="G15:I15"/>
    <mergeCell ref="E22:F22"/>
    <mergeCell ref="G22:I22"/>
    <mergeCell ref="E23:F23"/>
    <mergeCell ref="G23:I23"/>
    <mergeCell ref="E24:F24"/>
    <mergeCell ref="G24:I24"/>
    <mergeCell ref="E19:F19"/>
    <mergeCell ref="G19:I19"/>
    <mergeCell ref="E20:F20"/>
    <mergeCell ref="G20:I20"/>
    <mergeCell ref="E21:F21"/>
    <mergeCell ref="G21:I21"/>
    <mergeCell ref="E28:F28"/>
    <mergeCell ref="G28:I28"/>
    <mergeCell ref="E29:F29"/>
    <mergeCell ref="G29:I29"/>
    <mergeCell ref="E30:F30"/>
    <mergeCell ref="G30:I30"/>
    <mergeCell ref="E25:F25"/>
    <mergeCell ref="G25:I25"/>
    <mergeCell ref="E26:F26"/>
    <mergeCell ref="G26:I26"/>
    <mergeCell ref="E27:F27"/>
    <mergeCell ref="G27:I27"/>
    <mergeCell ref="E34:F34"/>
    <mergeCell ref="G34:I34"/>
    <mergeCell ref="E35:F35"/>
    <mergeCell ref="G35:I35"/>
    <mergeCell ref="E36:F36"/>
    <mergeCell ref="G36:I36"/>
    <mergeCell ref="E31:F31"/>
    <mergeCell ref="G31:I31"/>
    <mergeCell ref="E32:F32"/>
    <mergeCell ref="G32:I32"/>
    <mergeCell ref="E33:F33"/>
    <mergeCell ref="G33:I33"/>
    <mergeCell ref="E40:F40"/>
    <mergeCell ref="G40:I40"/>
    <mergeCell ref="E41:F41"/>
    <mergeCell ref="G41:I41"/>
    <mergeCell ref="E42:F42"/>
    <mergeCell ref="G42:I42"/>
    <mergeCell ref="E37:F37"/>
    <mergeCell ref="G37:I37"/>
    <mergeCell ref="E38:F38"/>
    <mergeCell ref="G38:I38"/>
    <mergeCell ref="E39:F39"/>
    <mergeCell ref="G39:I39"/>
    <mergeCell ref="E46:F46"/>
    <mergeCell ref="G46:I46"/>
    <mergeCell ref="E47:F47"/>
    <mergeCell ref="G47:I47"/>
    <mergeCell ref="E48:F48"/>
    <mergeCell ref="G48:I48"/>
    <mergeCell ref="E43:F43"/>
    <mergeCell ref="G43:I43"/>
    <mergeCell ref="E44:F44"/>
    <mergeCell ref="G44:I44"/>
    <mergeCell ref="E45:F45"/>
    <mergeCell ref="G45:I45"/>
    <mergeCell ref="E52:F52"/>
    <mergeCell ref="G52:I52"/>
    <mergeCell ref="E53:F53"/>
    <mergeCell ref="G53:I53"/>
    <mergeCell ref="E54:F54"/>
    <mergeCell ref="G54:I54"/>
    <mergeCell ref="E49:F49"/>
    <mergeCell ref="G49:I49"/>
    <mergeCell ref="E50:F50"/>
    <mergeCell ref="G50:I50"/>
    <mergeCell ref="E51:F51"/>
    <mergeCell ref="G51:I51"/>
    <mergeCell ref="E58:F58"/>
    <mergeCell ref="G58:I58"/>
    <mergeCell ref="E59:F59"/>
    <mergeCell ref="G59:I59"/>
    <mergeCell ref="E55:F55"/>
    <mergeCell ref="G55:I55"/>
    <mergeCell ref="E56:F56"/>
    <mergeCell ref="G56:I56"/>
    <mergeCell ref="E57:F57"/>
    <mergeCell ref="G57:I57"/>
    <mergeCell ref="E63:F63"/>
    <mergeCell ref="G63:I63"/>
    <mergeCell ref="E64:F64"/>
    <mergeCell ref="G64:I64"/>
    <mergeCell ref="E65:F65"/>
    <mergeCell ref="G65:I65"/>
    <mergeCell ref="E60:F60"/>
    <mergeCell ref="G60:I60"/>
    <mergeCell ref="E61:F61"/>
    <mergeCell ref="G61:I61"/>
    <mergeCell ref="E62:F62"/>
    <mergeCell ref="G62:I62"/>
    <mergeCell ref="E72:F72"/>
    <mergeCell ref="G72:I72"/>
    <mergeCell ref="E69:F69"/>
    <mergeCell ref="G69:I69"/>
    <mergeCell ref="E70:F70"/>
    <mergeCell ref="G70:I70"/>
    <mergeCell ref="E71:F71"/>
    <mergeCell ref="G71:I71"/>
    <mergeCell ref="E66:F66"/>
    <mergeCell ref="G66:I66"/>
    <mergeCell ref="E67:F67"/>
    <mergeCell ref="G67:I67"/>
    <mergeCell ref="E68:F68"/>
    <mergeCell ref="G68:I68"/>
    <mergeCell ref="E79:F79"/>
    <mergeCell ref="G79:I79"/>
    <mergeCell ref="E80:F80"/>
    <mergeCell ref="G80:I80"/>
    <mergeCell ref="E76:F76"/>
    <mergeCell ref="G76:I76"/>
    <mergeCell ref="E77:F77"/>
    <mergeCell ref="G77:I77"/>
    <mergeCell ref="E73:F73"/>
    <mergeCell ref="G73:I73"/>
    <mergeCell ref="E74:F74"/>
    <mergeCell ref="G74:I74"/>
    <mergeCell ref="E75:F75"/>
    <mergeCell ref="G75:I75"/>
    <mergeCell ref="E89:F89"/>
    <mergeCell ref="G89:I89"/>
    <mergeCell ref="B90:E90"/>
    <mergeCell ref="B91:F91"/>
    <mergeCell ref="G91:I91"/>
    <mergeCell ref="B2:K3"/>
    <mergeCell ref="E86:F86"/>
    <mergeCell ref="G86:I86"/>
    <mergeCell ref="E87:F87"/>
    <mergeCell ref="G87:I87"/>
    <mergeCell ref="E88:F88"/>
    <mergeCell ref="G88:I88"/>
    <mergeCell ref="E83:F83"/>
    <mergeCell ref="G83:I83"/>
    <mergeCell ref="E84:F84"/>
    <mergeCell ref="G84:I84"/>
    <mergeCell ref="E85:F85"/>
    <mergeCell ref="G85:I85"/>
    <mergeCell ref="E81:F81"/>
    <mergeCell ref="G81:I81"/>
    <mergeCell ref="E82:F82"/>
    <mergeCell ref="G82:I82"/>
    <mergeCell ref="E78:F78"/>
    <mergeCell ref="G78:I78"/>
  </mergeCells>
  <pageMargins left="0" right="0" top="0" bottom="0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 Sharp-Shooter</dc:creator>
  <cp:lastModifiedBy>KSI3</cp:lastModifiedBy>
  <cp:lastPrinted>2026-03-10T07:21:20Z</cp:lastPrinted>
  <dcterms:created xsi:type="dcterms:W3CDTF">2026-02-17T07:23:24Z</dcterms:created>
  <dcterms:modified xsi:type="dcterms:W3CDTF">2026-03-11T07:07:07Z</dcterms:modified>
</cp:coreProperties>
</file>