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uta\Desktop\2025 ROK\KONIEC ROKU\załaczniki za 2025 rok\"/>
    </mc:Choice>
  </mc:AlternateContent>
  <xr:revisionPtr revIDLastSave="0" documentId="13_ncr:1_{9FFAA6F8-18AA-4477-9AE2-E9CBE20C0687}" xr6:coauthVersionLast="47" xr6:coauthVersionMax="47" xr10:uidLastSave="{00000000-0000-0000-0000-000000000000}"/>
  <bookViews>
    <workbookView xWindow="-108" yWindow="-108" windowWidth="23256" windowHeight="12456" xr2:uid="{B36C5766-CA84-4957-A56B-A7085540F54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G47" i="1"/>
  <c r="H47" i="1"/>
  <c r="I47" i="1"/>
  <c r="J47" i="1"/>
  <c r="K47" i="1"/>
  <c r="L47" i="1"/>
  <c r="M47" i="1"/>
  <c r="N47" i="1"/>
  <c r="O47" i="1"/>
  <c r="P47" i="1"/>
  <c r="Q47" i="1"/>
  <c r="R47" i="1"/>
  <c r="E47" i="1"/>
  <c r="R14" i="1"/>
  <c r="Q14" i="1"/>
  <c r="R37" i="1"/>
  <c r="Q37" i="1"/>
  <c r="R42" i="1"/>
  <c r="Q42" i="1"/>
  <c r="R33" i="1" l="1"/>
  <c r="Q33" i="1"/>
  <c r="Q26" i="1" l="1"/>
  <c r="R26" i="1"/>
  <c r="Q19" i="1"/>
  <c r="R19" i="1"/>
  <c r="M44" i="1"/>
  <c r="M45" i="1"/>
  <c r="P45" i="1" s="1"/>
  <c r="M46" i="1"/>
  <c r="P46" i="1" s="1"/>
  <c r="H44" i="1"/>
  <c r="H45" i="1"/>
  <c r="H46" i="1"/>
  <c r="F44" i="1"/>
  <c r="I44" i="1" s="1"/>
  <c r="F45" i="1"/>
  <c r="I45" i="1" s="1"/>
  <c r="L45" i="1" s="1"/>
  <c r="F46" i="1"/>
  <c r="I46" i="1" s="1"/>
  <c r="L46" i="1" s="1"/>
  <c r="E42" i="1"/>
  <c r="J42" i="1"/>
  <c r="K42" i="1"/>
  <c r="N42" i="1"/>
  <c r="O42" i="1"/>
  <c r="H43" i="1"/>
  <c r="H37" i="1" s="1"/>
  <c r="G42" i="1"/>
  <c r="F43" i="1"/>
  <c r="F37" i="1" s="1"/>
  <c r="M43" i="1"/>
  <c r="P43" i="1" s="1"/>
  <c r="P37" i="1" s="1"/>
  <c r="O37" i="1"/>
  <c r="N37" i="1"/>
  <c r="K37" i="1"/>
  <c r="J37" i="1"/>
  <c r="G37" i="1"/>
  <c r="E37" i="1"/>
  <c r="F14" i="1"/>
  <c r="G14" i="1"/>
  <c r="J14" i="1"/>
  <c r="K14" i="1"/>
  <c r="N14" i="1"/>
  <c r="O14" i="1"/>
  <c r="E14" i="1"/>
  <c r="M21" i="1"/>
  <c r="M20" i="1"/>
  <c r="I21" i="1"/>
  <c r="L21" i="1" s="1"/>
  <c r="I20" i="1"/>
  <c r="L20" i="1" s="1"/>
  <c r="H21" i="1"/>
  <c r="M35" i="1"/>
  <c r="P35" i="1" s="1"/>
  <c r="M34" i="1"/>
  <c r="P34" i="1" s="1"/>
  <c r="I35" i="1"/>
  <c r="L35" i="1" s="1"/>
  <c r="I34" i="1"/>
  <c r="L34" i="1" s="1"/>
  <c r="H35" i="1"/>
  <c r="H34" i="1"/>
  <c r="M28" i="1"/>
  <c r="P28" i="1" s="1"/>
  <c r="M27" i="1"/>
  <c r="P27" i="1" s="1"/>
  <c r="I28" i="1"/>
  <c r="L28" i="1" s="1"/>
  <c r="I27" i="1"/>
  <c r="H28" i="1"/>
  <c r="H27" i="1"/>
  <c r="O33" i="1"/>
  <c r="N33" i="1"/>
  <c r="K33" i="1"/>
  <c r="J33" i="1"/>
  <c r="G33" i="1"/>
  <c r="F33" i="1"/>
  <c r="E33" i="1"/>
  <c r="G26" i="1"/>
  <c r="F26" i="1"/>
  <c r="E26" i="1"/>
  <c r="H20" i="1"/>
  <c r="E19" i="1" s="1"/>
  <c r="O19" i="1"/>
  <c r="N19" i="1"/>
  <c r="K19" i="1"/>
  <c r="J19" i="1"/>
  <c r="G19" i="1"/>
  <c r="F19" i="1"/>
  <c r="R48" i="1" l="1"/>
  <c r="Q48" i="1"/>
  <c r="M14" i="1"/>
  <c r="E48" i="1"/>
  <c r="K48" i="1"/>
  <c r="M42" i="1"/>
  <c r="I14" i="1"/>
  <c r="G48" i="1"/>
  <c r="J48" i="1"/>
  <c r="N48" i="1"/>
  <c r="O48" i="1"/>
  <c r="L44" i="1"/>
  <c r="I43" i="1"/>
  <c r="L43" i="1" s="1"/>
  <c r="F42" i="1"/>
  <c r="F48" i="1" s="1"/>
  <c r="H42" i="1"/>
  <c r="P44" i="1"/>
  <c r="P42" i="1" s="1"/>
  <c r="M19" i="1"/>
  <c r="I26" i="1"/>
  <c r="H33" i="1"/>
  <c r="L14" i="1"/>
  <c r="P33" i="1"/>
  <c r="M37" i="1"/>
  <c r="H14" i="1"/>
  <c r="I33" i="1"/>
  <c r="L27" i="1"/>
  <c r="I19" i="1"/>
  <c r="P21" i="1"/>
  <c r="P14" i="1" s="1"/>
  <c r="P20" i="1"/>
  <c r="L19" i="1"/>
  <c r="M33" i="1"/>
  <c r="L33" i="1"/>
  <c r="H26" i="1"/>
  <c r="P26" i="1"/>
  <c r="H19" i="1"/>
  <c r="M26" i="1"/>
  <c r="M48" i="1" l="1"/>
  <c r="I37" i="1"/>
  <c r="H48" i="1"/>
  <c r="L37" i="1"/>
  <c r="L42" i="1"/>
  <c r="I42" i="1"/>
  <c r="I48" i="1" s="1"/>
  <c r="P19" i="1"/>
  <c r="P48" i="1" s="1"/>
  <c r="L26" i="1"/>
  <c r="L48" i="1" l="1"/>
</calcChain>
</file>

<file path=xl/sharedStrings.xml><?xml version="1.0" encoding="utf-8"?>
<sst xmlns="http://schemas.openxmlformats.org/spreadsheetml/2006/main" count="101" uniqueCount="61">
  <si>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</si>
  <si>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</si>
  <si>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</si>
  <si>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</si>
  <si>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</si>
  <si>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</si>
  <si>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</si>
  <si>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</si>
  <si>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 xml:space="preserve">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</si>
  <si>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</si>
  <si>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</si>
  <si>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</si>
  <si>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</si>
  <si>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</si>
  <si>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</si>
  <si>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(14+15+16)</t>
  </si>
  <si>
    <t>pożyczki
i kredyty</t>
  </si>
  <si>
    <t>obligacje</t>
  </si>
  <si>
    <t>pozostałe**</t>
  </si>
  <si>
    <t>pozostałe</t>
  </si>
  <si>
    <t>x</t>
  </si>
  <si>
    <t>1.1.</t>
  </si>
  <si>
    <t>Program:</t>
  </si>
  <si>
    <t xml:space="preserve">Fundusze Europejskie na Rozwój Cyfrowy 2021-2027 (FERC) </t>
  </si>
  <si>
    <t>Priorytet:</t>
  </si>
  <si>
    <t>II Zaawansowane usługi cyfrowe</t>
  </si>
  <si>
    <t>Działanie:</t>
  </si>
  <si>
    <t>2.2 Wzmocnienie krajowego systemu cyberbezpieczeństwa</t>
  </si>
  <si>
    <t>Nazwa projektu:</t>
  </si>
  <si>
    <t>Wzmocnienie poziomu cyberbezpieczeństwa w Gminie Świetajno</t>
  </si>
  <si>
    <t>Razem wydatki:</t>
  </si>
  <si>
    <t>2024r.</t>
  </si>
  <si>
    <t>4217,4219,4307,4309,</t>
  </si>
  <si>
    <t>2025r.</t>
  </si>
  <si>
    <t>1.2.</t>
  </si>
  <si>
    <t>Fundusze Europejskie dla Warmii i Mazur na lata 2021-2027</t>
  </si>
  <si>
    <t>Priorytet 6: Edukacja i kompetencje EFS+</t>
  </si>
  <si>
    <t>Działenie 6.5: Edukacja przez całe życie</t>
  </si>
  <si>
    <t>Lokalny Ośrodek Wiedzy i Edukacji w Świętajnie</t>
  </si>
  <si>
    <t>1.3.</t>
  </si>
  <si>
    <t>Działenie 6.3: Edukacja ogólnokształcaca</t>
  </si>
  <si>
    <t>Raźnym Krokiem Ku Przyszłości</t>
  </si>
  <si>
    <t>2026r.</t>
  </si>
  <si>
    <t xml:space="preserve">Ogółem </t>
  </si>
  <si>
    <t>Wydatki bieżące razem za 2025 rok:</t>
  </si>
  <si>
    <t>Wydatki majątkowe razem za 2025 rok:</t>
  </si>
  <si>
    <t>"Z bocianem przez EGO! - utworzenie subregionalnego szlaku rowerowego"</t>
  </si>
  <si>
    <t>2.1.</t>
  </si>
  <si>
    <t>2027r.</t>
  </si>
  <si>
    <t>2028r.</t>
  </si>
  <si>
    <t>do Zarządzenia Nr 14/26</t>
  </si>
  <si>
    <t>Wójta Gminy Świętajno</t>
  </si>
  <si>
    <t xml:space="preserve">Wydatki budżetu na programy, projekty lub zadania finansowane z udziałem środków, o których mowa w art. 5 ust. 1 pkt 2 i 3 Ustawy o finansach publicznych za rok 2025 </t>
  </si>
  <si>
    <t>Wykonanie za 31.12.2025r.</t>
  </si>
  <si>
    <t>Wydatki razem</t>
  </si>
  <si>
    <t>-</t>
  </si>
  <si>
    <t>Ogółem za 2025r.</t>
  </si>
  <si>
    <t>Załącznik Nr 8</t>
  </si>
  <si>
    <t>Wójt</t>
  </si>
  <si>
    <t>Janusz Zakrzewski</t>
  </si>
  <si>
    <t>z dnia 12.03.2026r.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</si>
</sst>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6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26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" fontId="4" fillId="3" borderId="8" xfId="1" applyNumberFormat="1" applyFont="1" applyFill="1" applyBorder="1" applyAlignment="1">
      <alignment horizontal="right" vertical="center"/>
    </xf>
    <xf numFmtId="0" fontId="2" fillId="4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4" fontId="4" fillId="4" borderId="9" xfId="1" applyNumberFormat="1" applyFont="1" applyFill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2" fillId="6" borderId="9" xfId="1" applyFont="1" applyFill="1" applyBorder="1" applyAlignment="1">
      <alignment horizontal="center" vertical="center" wrapText="1"/>
    </xf>
    <xf numFmtId="4" fontId="2" fillId="0" borderId="9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4" fontId="2" fillId="0" borderId="19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11" xfId="1" applyFont="1" applyBorder="1"/>
    <xf numFmtId="0" fontId="4" fillId="3" borderId="8" xfId="1" applyFont="1" applyFill="1" applyBorder="1" applyAlignment="1">
      <alignment horizontal="center" wrapText="1"/>
    </xf>
    <xf numFmtId="0" fontId="2" fillId="0" borderId="0" xfId="1" applyFont="1" applyAlignment="1">
      <alignment horizontal="left"/>
    </xf>
    <xf numFmtId="0" fontId="5" fillId="2" borderId="29" xfId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4" fontId="4" fillId="3" borderId="31" xfId="1" applyNumberFormat="1" applyFont="1" applyFill="1" applyBorder="1" applyAlignment="1">
      <alignment horizontal="right" vertical="center"/>
    </xf>
    <xf numFmtId="4" fontId="4" fillId="4" borderId="32" xfId="1" applyNumberFormat="1" applyFont="1" applyFill="1" applyBorder="1" applyAlignment="1">
      <alignment horizontal="right" vertical="center"/>
    </xf>
    <xf numFmtId="4" fontId="2" fillId="0" borderId="32" xfId="1" applyNumberFormat="1" applyFont="1" applyBorder="1" applyAlignment="1">
      <alignment horizontal="right" vertical="center"/>
    </xf>
    <xf numFmtId="4" fontId="2" fillId="0" borderId="33" xfId="1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3" fillId="0" borderId="9" xfId="1" applyFont="1" applyBorder="1" applyAlignment="1">
      <alignment horizontal="left" vertical="center"/>
    </xf>
    <xf numFmtId="0" fontId="13" fillId="4" borderId="9" xfId="1" applyFont="1" applyFill="1" applyBorder="1" applyAlignment="1">
      <alignment horizontal="left" vertical="center"/>
    </xf>
    <xf numFmtId="0" fontId="13" fillId="0" borderId="19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4" fillId="3" borderId="8" xfId="1" applyFont="1" applyFill="1" applyBorder="1" applyAlignment="1">
      <alignment horizontal="center" vertical="center"/>
    </xf>
    <xf numFmtId="4" fontId="12" fillId="0" borderId="9" xfId="0" applyNumberFormat="1" applyFont="1" applyBorder="1"/>
    <xf numFmtId="4" fontId="12" fillId="0" borderId="19" xfId="0" applyNumberFormat="1" applyFont="1" applyBorder="1"/>
    <xf numFmtId="4" fontId="12" fillId="4" borderId="9" xfId="0" applyNumberFormat="1" applyFont="1" applyFill="1" applyBorder="1" applyAlignment="1">
      <alignment horizontal="right" vertical="center"/>
    </xf>
    <xf numFmtId="4" fontId="12" fillId="0" borderId="9" xfId="0" applyNumberFormat="1" applyFont="1" applyBorder="1" applyAlignment="1">
      <alignment horizontal="right" vertical="center"/>
    </xf>
    <xf numFmtId="4" fontId="12" fillId="0" borderId="19" xfId="0" applyNumberFormat="1" applyFont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2" fillId="0" borderId="35" xfId="0" applyNumberFormat="1" applyFont="1" applyBorder="1" applyAlignment="1">
      <alignment horizontal="right" vertical="center"/>
    </xf>
    <xf numFmtId="4" fontId="11" fillId="3" borderId="21" xfId="0" applyNumberFormat="1" applyFont="1" applyFill="1" applyBorder="1" applyAlignment="1">
      <alignment vertical="center"/>
    </xf>
    <xf numFmtId="0" fontId="13" fillId="0" borderId="35" xfId="1" applyFont="1" applyBorder="1" applyAlignment="1">
      <alignment horizontal="left" vertical="center"/>
    </xf>
    <xf numFmtId="0" fontId="2" fillId="0" borderId="35" xfId="1" applyFont="1" applyBorder="1" applyAlignment="1">
      <alignment horizontal="right" vertical="center"/>
    </xf>
    <xf numFmtId="4" fontId="2" fillId="0" borderId="35" xfId="1" applyNumberFormat="1" applyFont="1" applyBorder="1" applyAlignment="1">
      <alignment horizontal="right" vertical="center"/>
    </xf>
    <xf numFmtId="4" fontId="2" fillId="0" borderId="31" xfId="1" applyNumberFormat="1" applyFont="1" applyBorder="1" applyAlignment="1">
      <alignment horizontal="right" vertical="center"/>
    </xf>
    <xf numFmtId="0" fontId="4" fillId="3" borderId="39" xfId="1" applyFont="1" applyFill="1" applyBorder="1" applyAlignment="1">
      <alignment horizontal="center" vertical="center"/>
    </xf>
    <xf numFmtId="4" fontId="4" fillId="3" borderId="7" xfId="1" applyNumberFormat="1" applyFont="1" applyFill="1" applyBorder="1" applyAlignment="1">
      <alignment horizontal="right" vertical="center"/>
    </xf>
    <xf numFmtId="4" fontId="4" fillId="3" borderId="40" xfId="1" applyNumberFormat="1" applyFont="1" applyFill="1" applyBorder="1" applyAlignment="1">
      <alignment horizontal="right" vertical="center"/>
    </xf>
    <xf numFmtId="0" fontId="4" fillId="3" borderId="9" xfId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right" vertical="center"/>
    </xf>
    <xf numFmtId="4" fontId="11" fillId="4" borderId="9" xfId="0" applyNumberFormat="1" applyFont="1" applyFill="1" applyBorder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6" fillId="0" borderId="8" xfId="1" applyNumberFormat="1" applyFont="1" applyBorder="1" applyAlignment="1">
      <alignment horizontal="right" vertical="center"/>
    </xf>
    <xf numFmtId="49" fontId="6" fillId="0" borderId="12" xfId="1" applyNumberFormat="1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6" fillId="6" borderId="8" xfId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9" fontId="6" fillId="0" borderId="20" xfId="1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27" xfId="0" applyBorder="1"/>
    <xf numFmtId="0" fontId="0" fillId="0" borderId="34" xfId="0" applyBorder="1"/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4" xfId="0" applyBorder="1"/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3" borderId="9" xfId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2" fillId="0" borderId="1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3" borderId="35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Normalny_zal_Szczecin" xfId="1" xr:uid="{A902B6E8-5610-4652-9750-570BEB3EB3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C038B-54D4-4BBC-8C83-A6ED0CAEC340}">
  <dimension ref="A1:S53"/>
  <sheetViews>
    <sheetView tabSelected="1" workbookViewId="0">
      <selection activeCell="Q4" sqref="Q4:S4"/>
    </sheetView>
  </sheetViews>
  <sheetFormatPr defaultRowHeight="14.4" x14ac:dyDescent="0.3"/>
  <cols>
    <col min="1" max="1" width="3" customWidth="1"/>
    <col min="2" max="2" width="10.109375" customWidth="1"/>
    <col min="3" max="3" width="5.88671875" customWidth="1"/>
    <col min="4" max="4" width="6.6640625" customWidth="1"/>
    <col min="5" max="6" width="9.33203125" customWidth="1"/>
    <col min="7" max="7" width="9.5546875" customWidth="1"/>
    <col min="10" max="10" width="7.21875" customWidth="1"/>
    <col min="11" max="11" width="6.33203125" customWidth="1"/>
    <col min="12" max="12" width="9.33203125" customWidth="1"/>
    <col min="14" max="14" width="6.5546875" customWidth="1"/>
    <col min="15" max="15" width="6.44140625" customWidth="1"/>
    <col min="16" max="16" width="8.88671875" customWidth="1"/>
    <col min="17" max="17" width="8.6640625" customWidth="1"/>
    <col min="18" max="18" width="9.88671875" bestFit="1" customWidth="1"/>
  </cols>
  <sheetData>
    <row r="1" spans="1:19" ht="12.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 s="54" t="s">
        <v>57</v>
      </c>
      <c r="R1" s="55"/>
      <c r="S1" s="55"/>
    </row>
    <row r="2" spans="1:19" ht="12.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56" t="s">
        <v>50</v>
      </c>
      <c r="R2" s="56"/>
      <c r="S2" s="56"/>
    </row>
    <row r="3" spans="1:19" ht="12.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Q3" s="54" t="s">
        <v>51</v>
      </c>
      <c r="R3" s="55"/>
      <c r="S3" s="55"/>
    </row>
    <row r="4" spans="1:19" ht="12.6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Q4" s="54" t="s">
        <v>60</v>
      </c>
      <c r="R4" s="55"/>
      <c r="S4" s="55"/>
    </row>
    <row r="5" spans="1:19" ht="12.6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6"/>
    </row>
    <row r="6" spans="1:19" ht="69.599999999999994" customHeight="1" x14ac:dyDescent="0.3">
      <c r="A6" s="57" t="s">
        <v>52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5"/>
      <c r="R6" s="55"/>
    </row>
    <row r="7" spans="1:19" x14ac:dyDescent="0.3">
      <c r="A7" s="68" t="s">
        <v>0</v>
      </c>
      <c r="B7" s="71" t="s">
        <v>1</v>
      </c>
      <c r="C7" s="74" t="s">
        <v>2</v>
      </c>
      <c r="D7" s="77" t="s">
        <v>3</v>
      </c>
      <c r="E7" s="61" t="s">
        <v>4</v>
      </c>
      <c r="F7" s="59" t="s">
        <v>5</v>
      </c>
      <c r="G7" s="60"/>
      <c r="H7" s="125" t="s">
        <v>6</v>
      </c>
      <c r="I7" s="126"/>
      <c r="J7" s="126"/>
      <c r="K7" s="126"/>
      <c r="L7" s="126"/>
      <c r="M7" s="126"/>
      <c r="N7" s="126"/>
      <c r="O7" s="126"/>
      <c r="P7" s="127"/>
      <c r="Q7" s="110" t="s">
        <v>53</v>
      </c>
      <c r="R7" s="111"/>
    </row>
    <row r="8" spans="1:19" x14ac:dyDescent="0.3">
      <c r="A8" s="69"/>
      <c r="B8" s="72"/>
      <c r="C8" s="75"/>
      <c r="D8" s="75"/>
      <c r="E8" s="62"/>
      <c r="F8" s="61" t="s">
        <v>7</v>
      </c>
      <c r="G8" s="64" t="s">
        <v>8</v>
      </c>
      <c r="H8" s="128"/>
      <c r="I8" s="129"/>
      <c r="J8" s="129"/>
      <c r="K8" s="129"/>
      <c r="L8" s="129"/>
      <c r="M8" s="129"/>
      <c r="N8" s="129"/>
      <c r="O8" s="129"/>
      <c r="P8" s="129"/>
      <c r="Q8" s="112"/>
      <c r="R8" s="113"/>
    </row>
    <row r="9" spans="1:19" x14ac:dyDescent="0.3">
      <c r="A9" s="69"/>
      <c r="B9" s="72"/>
      <c r="C9" s="75"/>
      <c r="D9" s="75"/>
      <c r="E9" s="62"/>
      <c r="F9" s="62"/>
      <c r="G9" s="62"/>
      <c r="H9" s="61" t="s">
        <v>9</v>
      </c>
      <c r="I9" s="60" t="s">
        <v>10</v>
      </c>
      <c r="J9" s="65"/>
      <c r="K9" s="65"/>
      <c r="L9" s="65"/>
      <c r="M9" s="65"/>
      <c r="N9" s="65"/>
      <c r="O9" s="65"/>
      <c r="P9" s="66"/>
      <c r="Q9" s="114"/>
      <c r="R9" s="115"/>
    </row>
    <row r="10" spans="1:19" x14ac:dyDescent="0.3">
      <c r="A10" s="69"/>
      <c r="B10" s="72"/>
      <c r="C10" s="75"/>
      <c r="D10" s="75"/>
      <c r="E10" s="62"/>
      <c r="F10" s="62"/>
      <c r="G10" s="62"/>
      <c r="H10" s="62"/>
      <c r="I10" s="60" t="s">
        <v>11</v>
      </c>
      <c r="J10" s="65"/>
      <c r="K10" s="65"/>
      <c r="L10" s="67"/>
      <c r="M10" s="60" t="s">
        <v>12</v>
      </c>
      <c r="N10" s="65"/>
      <c r="O10" s="65"/>
      <c r="P10" s="66"/>
      <c r="Q10" s="116"/>
      <c r="R10" s="117"/>
    </row>
    <row r="11" spans="1:19" x14ac:dyDescent="0.3">
      <c r="A11" s="69"/>
      <c r="B11" s="72"/>
      <c r="C11" s="75"/>
      <c r="D11" s="75"/>
      <c r="E11" s="62"/>
      <c r="F11" s="62"/>
      <c r="G11" s="62"/>
      <c r="H11" s="62"/>
      <c r="I11" s="61" t="s">
        <v>13</v>
      </c>
      <c r="J11" s="60" t="s">
        <v>14</v>
      </c>
      <c r="K11" s="65"/>
      <c r="L11" s="67"/>
      <c r="M11" s="61" t="s">
        <v>15</v>
      </c>
      <c r="N11" s="122"/>
      <c r="O11" s="123"/>
      <c r="P11" s="124"/>
      <c r="Q11" s="118" t="s">
        <v>54</v>
      </c>
      <c r="R11" s="118" t="s">
        <v>12</v>
      </c>
    </row>
    <row r="12" spans="1:19" ht="19.2" x14ac:dyDescent="0.3">
      <c r="A12" s="70"/>
      <c r="B12" s="73"/>
      <c r="C12" s="76"/>
      <c r="D12" s="76"/>
      <c r="E12" s="63"/>
      <c r="F12" s="63"/>
      <c r="G12" s="63"/>
      <c r="H12" s="63"/>
      <c r="I12" s="63"/>
      <c r="J12" s="2" t="s">
        <v>16</v>
      </c>
      <c r="K12" s="2" t="s">
        <v>17</v>
      </c>
      <c r="L12" s="2" t="s">
        <v>18</v>
      </c>
      <c r="M12" s="63"/>
      <c r="N12" s="2" t="s">
        <v>16</v>
      </c>
      <c r="O12" s="2" t="s">
        <v>17</v>
      </c>
      <c r="P12" s="17" t="s">
        <v>19</v>
      </c>
      <c r="Q12" s="119"/>
      <c r="R12" s="119"/>
    </row>
    <row r="13" spans="1:19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18">
        <v>16</v>
      </c>
      <c r="Q13" s="23">
        <v>17</v>
      </c>
      <c r="R13" s="23">
        <v>18</v>
      </c>
    </row>
    <row r="14" spans="1:19" ht="47.4" customHeight="1" x14ac:dyDescent="0.3">
      <c r="A14" s="28">
        <v>1</v>
      </c>
      <c r="B14" s="15" t="s">
        <v>44</v>
      </c>
      <c r="C14" s="120" t="s">
        <v>20</v>
      </c>
      <c r="D14" s="121"/>
      <c r="E14" s="4">
        <f>E21+E28+E35</f>
        <v>986219.13</v>
      </c>
      <c r="F14" s="4">
        <f t="shared" ref="F14:P14" si="0">F21+F28+F35</f>
        <v>111266.48000000001</v>
      </c>
      <c r="G14" s="4">
        <f t="shared" si="0"/>
        <v>874952.65000000014</v>
      </c>
      <c r="H14" s="4">
        <f t="shared" si="0"/>
        <v>986219.13</v>
      </c>
      <c r="I14" s="4">
        <f>I21+I28+I35</f>
        <v>111266.48000000001</v>
      </c>
      <c r="J14" s="4">
        <f t="shared" si="0"/>
        <v>0</v>
      </c>
      <c r="K14" s="4">
        <f t="shared" si="0"/>
        <v>0</v>
      </c>
      <c r="L14" s="4">
        <f t="shared" si="0"/>
        <v>111266.48000000001</v>
      </c>
      <c r="M14" s="4">
        <f>M21+M28+M35</f>
        <v>874952.65000000014</v>
      </c>
      <c r="N14" s="4">
        <f t="shared" si="0"/>
        <v>0</v>
      </c>
      <c r="O14" s="4">
        <f t="shared" si="0"/>
        <v>0</v>
      </c>
      <c r="P14" s="19">
        <f t="shared" si="0"/>
        <v>874952.65000000014</v>
      </c>
      <c r="Q14" s="34">
        <f>Q21+Q28+Q35</f>
        <v>558821.01</v>
      </c>
      <c r="R14" s="34">
        <f>R21+R28+R35</f>
        <v>506024.39</v>
      </c>
    </row>
    <row r="15" spans="1:19" ht="17.399999999999999" customHeight="1" x14ac:dyDescent="0.3">
      <c r="A15" s="49" t="s">
        <v>21</v>
      </c>
      <c r="B15" s="24" t="s">
        <v>22</v>
      </c>
      <c r="C15" s="108" t="s">
        <v>23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89"/>
      <c r="R15" s="90"/>
    </row>
    <row r="16" spans="1:19" ht="16.8" customHeight="1" x14ac:dyDescent="0.3">
      <c r="A16" s="50"/>
      <c r="B16" s="24" t="s">
        <v>24</v>
      </c>
      <c r="C16" s="104" t="s">
        <v>25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55"/>
      <c r="R16" s="93"/>
    </row>
    <row r="17" spans="1:18" ht="18" customHeight="1" x14ac:dyDescent="0.3">
      <c r="A17" s="50"/>
      <c r="B17" s="24" t="s">
        <v>26</v>
      </c>
      <c r="C17" s="104" t="s">
        <v>27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55"/>
      <c r="R17" s="93"/>
    </row>
    <row r="18" spans="1:18" ht="19.8" customHeight="1" x14ac:dyDescent="0.3">
      <c r="A18" s="50"/>
      <c r="B18" s="24" t="s">
        <v>28</v>
      </c>
      <c r="C18" s="106" t="s">
        <v>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96"/>
      <c r="R18" s="97"/>
    </row>
    <row r="19" spans="1:18" ht="22.8" customHeight="1" x14ac:dyDescent="0.3">
      <c r="A19" s="50"/>
      <c r="B19" s="25" t="s">
        <v>30</v>
      </c>
      <c r="C19" s="5" t="s">
        <v>20</v>
      </c>
      <c r="D19" s="6">
        <v>75095</v>
      </c>
      <c r="E19" s="7">
        <f>E20+E21</f>
        <v>279200</v>
      </c>
      <c r="F19" s="7">
        <f>F20+F21</f>
        <v>53048</v>
      </c>
      <c r="G19" s="7">
        <f>G20+G21</f>
        <v>226152</v>
      </c>
      <c r="H19" s="7">
        <f>H20+H21</f>
        <v>279200</v>
      </c>
      <c r="I19" s="7">
        <f t="shared" ref="I19:P19" si="1">I20+I21</f>
        <v>53048</v>
      </c>
      <c r="J19" s="7">
        <f t="shared" si="1"/>
        <v>0</v>
      </c>
      <c r="K19" s="7">
        <f t="shared" si="1"/>
        <v>0</v>
      </c>
      <c r="L19" s="7">
        <f t="shared" si="1"/>
        <v>53048</v>
      </c>
      <c r="M19" s="7">
        <f t="shared" si="1"/>
        <v>226152</v>
      </c>
      <c r="N19" s="7">
        <f t="shared" si="1"/>
        <v>0</v>
      </c>
      <c r="O19" s="7">
        <f t="shared" si="1"/>
        <v>0</v>
      </c>
      <c r="P19" s="20">
        <f t="shared" si="1"/>
        <v>226152</v>
      </c>
      <c r="Q19" s="31">
        <f>Q20+Q21</f>
        <v>85364.75</v>
      </c>
      <c r="R19" s="31">
        <f>R20+R21</f>
        <v>69145.45</v>
      </c>
    </row>
    <row r="20" spans="1:18" ht="22.2" customHeight="1" x14ac:dyDescent="0.3">
      <c r="A20" s="50"/>
      <c r="B20" s="24" t="s">
        <v>31</v>
      </c>
      <c r="C20" s="8"/>
      <c r="D20" s="52" t="s">
        <v>32</v>
      </c>
      <c r="E20" s="10">
        <v>86500</v>
      </c>
      <c r="F20" s="10">
        <v>16435</v>
      </c>
      <c r="G20" s="10">
        <v>70065</v>
      </c>
      <c r="H20" s="10">
        <f>F20+G20</f>
        <v>86500</v>
      </c>
      <c r="I20" s="10">
        <f>F20</f>
        <v>16435</v>
      </c>
      <c r="J20" s="10">
        <v>0</v>
      </c>
      <c r="K20" s="10">
        <v>0</v>
      </c>
      <c r="L20" s="10">
        <f>I20</f>
        <v>16435</v>
      </c>
      <c r="M20" s="10">
        <f>G20</f>
        <v>70065</v>
      </c>
      <c r="N20" s="10">
        <v>0</v>
      </c>
      <c r="O20" s="10">
        <v>0</v>
      </c>
      <c r="P20" s="21">
        <f>M20</f>
        <v>70065</v>
      </c>
      <c r="Q20" s="32">
        <v>60639</v>
      </c>
      <c r="R20" s="32">
        <v>49117.59</v>
      </c>
    </row>
    <row r="21" spans="1:18" ht="25.2" customHeight="1" thickBot="1" x14ac:dyDescent="0.35">
      <c r="A21" s="51"/>
      <c r="B21" s="26" t="s">
        <v>33</v>
      </c>
      <c r="C21" s="11"/>
      <c r="D21" s="53"/>
      <c r="E21" s="12">
        <v>192700</v>
      </c>
      <c r="F21" s="12">
        <v>36613</v>
      </c>
      <c r="G21" s="12">
        <v>156087</v>
      </c>
      <c r="H21" s="12">
        <f>E21</f>
        <v>192700</v>
      </c>
      <c r="I21" s="12">
        <f>F21</f>
        <v>36613</v>
      </c>
      <c r="J21" s="12">
        <v>0</v>
      </c>
      <c r="K21" s="12">
        <v>0</v>
      </c>
      <c r="L21" s="12">
        <f>I21</f>
        <v>36613</v>
      </c>
      <c r="M21" s="12">
        <f>G21</f>
        <v>156087</v>
      </c>
      <c r="N21" s="12">
        <v>0</v>
      </c>
      <c r="O21" s="12">
        <v>0</v>
      </c>
      <c r="P21" s="22">
        <f>M21</f>
        <v>156087</v>
      </c>
      <c r="Q21" s="33">
        <v>24725.75</v>
      </c>
      <c r="R21" s="33">
        <v>20027.86</v>
      </c>
    </row>
    <row r="22" spans="1:18" ht="16.8" customHeight="1" x14ac:dyDescent="0.3">
      <c r="A22" s="81" t="s">
        <v>34</v>
      </c>
      <c r="B22" s="27" t="s">
        <v>22</v>
      </c>
      <c r="C22" s="104" t="s">
        <v>35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55"/>
      <c r="R22" s="93"/>
    </row>
    <row r="23" spans="1:18" x14ac:dyDescent="0.3">
      <c r="A23" s="50"/>
      <c r="B23" s="24" t="s">
        <v>24</v>
      </c>
      <c r="C23" s="104" t="s">
        <v>36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55"/>
      <c r="R23" s="93"/>
    </row>
    <row r="24" spans="1:18" x14ac:dyDescent="0.3">
      <c r="A24" s="50"/>
      <c r="B24" s="24" t="s">
        <v>26</v>
      </c>
      <c r="C24" s="104" t="s">
        <v>37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55"/>
      <c r="R24" s="93"/>
    </row>
    <row r="25" spans="1:18" ht="22.8" customHeight="1" x14ac:dyDescent="0.3">
      <c r="A25" s="50"/>
      <c r="B25" s="24" t="s">
        <v>28</v>
      </c>
      <c r="C25" s="106" t="s">
        <v>38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96"/>
      <c r="R25" s="97"/>
    </row>
    <row r="26" spans="1:18" ht="19.8" customHeight="1" x14ac:dyDescent="0.3">
      <c r="A26" s="50"/>
      <c r="B26" s="25" t="s">
        <v>30</v>
      </c>
      <c r="C26" s="5" t="s">
        <v>20</v>
      </c>
      <c r="D26" s="6">
        <v>80195</v>
      </c>
      <c r="E26" s="7">
        <f>E27+E28</f>
        <v>474625</v>
      </c>
      <c r="F26" s="7">
        <f>F27+F28</f>
        <v>52068.76</v>
      </c>
      <c r="G26" s="7">
        <f>G27+G28</f>
        <v>422556.24</v>
      </c>
      <c r="H26" s="7">
        <f>H27+H28</f>
        <v>474625</v>
      </c>
      <c r="I26" s="7">
        <f>I27+I28</f>
        <v>52068.76</v>
      </c>
      <c r="J26" s="7">
        <v>0</v>
      </c>
      <c r="K26" s="7">
        <v>0</v>
      </c>
      <c r="L26" s="7">
        <f>L27+L28</f>
        <v>52068.76</v>
      </c>
      <c r="M26" s="7">
        <f>M27+M28</f>
        <v>422556.24</v>
      </c>
      <c r="N26" s="7">
        <v>0</v>
      </c>
      <c r="O26" s="7">
        <v>0</v>
      </c>
      <c r="P26" s="20">
        <f>P27+P28</f>
        <v>422556.24</v>
      </c>
      <c r="Q26" s="20">
        <f t="shared" ref="Q26:R26" si="2">Q27+Q28</f>
        <v>342428.97</v>
      </c>
      <c r="R26" s="20">
        <f t="shared" si="2"/>
        <v>306412.18</v>
      </c>
    </row>
    <row r="27" spans="1:18" ht="17.399999999999999" customHeight="1" x14ac:dyDescent="0.3">
      <c r="A27" s="50"/>
      <c r="B27" s="24" t="s">
        <v>31</v>
      </c>
      <c r="C27" s="8"/>
      <c r="D27" s="9"/>
      <c r="E27" s="10">
        <v>18175.37</v>
      </c>
      <c r="F27" s="10">
        <v>1911.69</v>
      </c>
      <c r="G27" s="10">
        <v>16263.68</v>
      </c>
      <c r="H27" s="10">
        <f>E27</f>
        <v>18175.37</v>
      </c>
      <c r="I27" s="10">
        <f>F27</f>
        <v>1911.69</v>
      </c>
      <c r="J27" s="10">
        <v>0</v>
      </c>
      <c r="K27" s="10">
        <v>0</v>
      </c>
      <c r="L27" s="10">
        <f>I27</f>
        <v>1911.69</v>
      </c>
      <c r="M27" s="10">
        <f>G27</f>
        <v>16263.68</v>
      </c>
      <c r="N27" s="10">
        <v>0</v>
      </c>
      <c r="O27" s="10">
        <v>0</v>
      </c>
      <c r="P27" s="21">
        <f>M27</f>
        <v>16263.68</v>
      </c>
      <c r="Q27" s="29">
        <v>18175.37</v>
      </c>
      <c r="R27" s="29">
        <v>16263.68</v>
      </c>
    </row>
    <row r="28" spans="1:18" ht="18.600000000000001" customHeight="1" thickBot="1" x14ac:dyDescent="0.35">
      <c r="A28" s="51"/>
      <c r="B28" s="26" t="s">
        <v>33</v>
      </c>
      <c r="C28" s="11"/>
      <c r="D28" s="11"/>
      <c r="E28" s="12">
        <v>456449.63</v>
      </c>
      <c r="F28" s="12">
        <v>50157.07</v>
      </c>
      <c r="G28" s="12">
        <v>406292.56</v>
      </c>
      <c r="H28" s="12">
        <f>E28</f>
        <v>456449.63</v>
      </c>
      <c r="I28" s="12">
        <f>F28</f>
        <v>50157.07</v>
      </c>
      <c r="J28" s="12">
        <v>0</v>
      </c>
      <c r="K28" s="12">
        <v>0</v>
      </c>
      <c r="L28" s="12">
        <f>I28</f>
        <v>50157.07</v>
      </c>
      <c r="M28" s="12">
        <f>G28</f>
        <v>406292.56</v>
      </c>
      <c r="N28" s="12">
        <v>0</v>
      </c>
      <c r="O28" s="12">
        <v>0</v>
      </c>
      <c r="P28" s="22">
        <f>M28</f>
        <v>406292.56</v>
      </c>
      <c r="Q28" s="30">
        <v>324253.59999999998</v>
      </c>
      <c r="R28" s="30">
        <v>290148.5</v>
      </c>
    </row>
    <row r="29" spans="1:18" ht="19.2" customHeight="1" x14ac:dyDescent="0.3">
      <c r="A29" s="81" t="s">
        <v>39</v>
      </c>
      <c r="B29" s="27" t="s">
        <v>22</v>
      </c>
      <c r="C29" s="100" t="s">
        <v>35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3"/>
    </row>
    <row r="30" spans="1:18" ht="18" customHeight="1" x14ac:dyDescent="0.3">
      <c r="A30" s="50"/>
      <c r="B30" s="24" t="s">
        <v>24</v>
      </c>
      <c r="C30" s="104" t="s">
        <v>36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55"/>
      <c r="R30" s="93"/>
    </row>
    <row r="31" spans="1:18" ht="16.8" customHeight="1" x14ac:dyDescent="0.3">
      <c r="A31" s="50"/>
      <c r="B31" s="24" t="s">
        <v>26</v>
      </c>
      <c r="C31" s="104" t="s">
        <v>40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55"/>
      <c r="R31" s="93"/>
    </row>
    <row r="32" spans="1:18" ht="18" customHeight="1" x14ac:dyDescent="0.3">
      <c r="A32" s="50"/>
      <c r="B32" s="24" t="s">
        <v>28</v>
      </c>
      <c r="C32" s="106" t="s">
        <v>41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96"/>
      <c r="R32" s="97"/>
    </row>
    <row r="33" spans="1:18" x14ac:dyDescent="0.3">
      <c r="A33" s="50"/>
      <c r="B33" s="25" t="s">
        <v>30</v>
      </c>
      <c r="C33" s="5" t="s">
        <v>20</v>
      </c>
      <c r="D33" s="6">
        <v>80195</v>
      </c>
      <c r="E33" s="7">
        <f>E34+E35+E36</f>
        <v>460221.48</v>
      </c>
      <c r="F33" s="7">
        <f t="shared" ref="F33:P33" si="3">F34+F35+F36</f>
        <v>35773.409999999996</v>
      </c>
      <c r="G33" s="7">
        <f t="shared" si="3"/>
        <v>424448.07</v>
      </c>
      <c r="H33" s="7">
        <f t="shared" si="3"/>
        <v>460221.48</v>
      </c>
      <c r="I33" s="7">
        <f t="shared" si="3"/>
        <v>35773.409999999996</v>
      </c>
      <c r="J33" s="7">
        <f t="shared" si="3"/>
        <v>0</v>
      </c>
      <c r="K33" s="7">
        <f t="shared" si="3"/>
        <v>0</v>
      </c>
      <c r="L33" s="7">
        <f t="shared" si="3"/>
        <v>35773.409999999996</v>
      </c>
      <c r="M33" s="7">
        <f t="shared" si="3"/>
        <v>424448.07</v>
      </c>
      <c r="N33" s="7">
        <f t="shared" si="3"/>
        <v>0</v>
      </c>
      <c r="O33" s="7">
        <f t="shared" si="3"/>
        <v>0</v>
      </c>
      <c r="P33" s="20">
        <f t="shared" si="3"/>
        <v>424448.07</v>
      </c>
      <c r="Q33" s="20">
        <f>Q34+Q35</f>
        <v>233972.16</v>
      </c>
      <c r="R33" s="20">
        <f>R34+R35</f>
        <v>214120.71</v>
      </c>
    </row>
    <row r="34" spans="1:18" x14ac:dyDescent="0.3">
      <c r="A34" s="50"/>
      <c r="B34" s="24" t="s">
        <v>31</v>
      </c>
      <c r="C34" s="8"/>
      <c r="D34" s="9"/>
      <c r="E34" s="10">
        <v>24130.5</v>
      </c>
      <c r="F34" s="10">
        <v>5857.89</v>
      </c>
      <c r="G34" s="10">
        <v>18272.61</v>
      </c>
      <c r="H34" s="10">
        <f>E34</f>
        <v>24130.5</v>
      </c>
      <c r="I34" s="10">
        <f>F34</f>
        <v>5857.89</v>
      </c>
      <c r="J34" s="10">
        <v>0</v>
      </c>
      <c r="K34" s="10">
        <v>0</v>
      </c>
      <c r="L34" s="10">
        <f>I34</f>
        <v>5857.89</v>
      </c>
      <c r="M34" s="10">
        <f>G34</f>
        <v>18272.61</v>
      </c>
      <c r="N34" s="10">
        <v>0</v>
      </c>
      <c r="O34" s="10">
        <v>0</v>
      </c>
      <c r="P34" s="21">
        <f>M34</f>
        <v>18272.61</v>
      </c>
      <c r="Q34" s="29">
        <v>24130.5</v>
      </c>
      <c r="R34" s="29">
        <v>18272.68</v>
      </c>
    </row>
    <row r="35" spans="1:18" x14ac:dyDescent="0.3">
      <c r="A35" s="82"/>
      <c r="B35" s="24" t="s">
        <v>33</v>
      </c>
      <c r="C35" s="8"/>
      <c r="D35" s="8"/>
      <c r="E35" s="10">
        <v>337069.5</v>
      </c>
      <c r="F35" s="10">
        <v>24496.41</v>
      </c>
      <c r="G35" s="10">
        <v>312573.09000000003</v>
      </c>
      <c r="H35" s="10">
        <f>E35</f>
        <v>337069.5</v>
      </c>
      <c r="I35" s="10">
        <f>F35</f>
        <v>24496.41</v>
      </c>
      <c r="J35" s="10">
        <v>0</v>
      </c>
      <c r="K35" s="10">
        <v>0</v>
      </c>
      <c r="L35" s="10">
        <f>I35</f>
        <v>24496.41</v>
      </c>
      <c r="M35" s="10">
        <f>G35</f>
        <v>312573.09000000003</v>
      </c>
      <c r="N35" s="10">
        <v>0</v>
      </c>
      <c r="O35" s="10">
        <v>0</v>
      </c>
      <c r="P35" s="21">
        <f>M35</f>
        <v>312573.09000000003</v>
      </c>
      <c r="Q35" s="29">
        <v>209841.66</v>
      </c>
      <c r="R35" s="29">
        <v>195848.03</v>
      </c>
    </row>
    <row r="36" spans="1:18" ht="15" thickBot="1" x14ac:dyDescent="0.35">
      <c r="A36" s="51"/>
      <c r="B36" s="26" t="s">
        <v>42</v>
      </c>
      <c r="C36" s="11"/>
      <c r="D36" s="11"/>
      <c r="E36" s="12">
        <v>99021.48</v>
      </c>
      <c r="F36" s="12">
        <v>5419.11</v>
      </c>
      <c r="G36" s="12">
        <v>93602.37</v>
      </c>
      <c r="H36" s="12">
        <v>99021.48</v>
      </c>
      <c r="I36" s="12">
        <v>5419.11</v>
      </c>
      <c r="J36" s="12">
        <v>0</v>
      </c>
      <c r="K36" s="12">
        <v>0</v>
      </c>
      <c r="L36" s="12">
        <v>5419.11</v>
      </c>
      <c r="M36" s="12">
        <v>93602.37</v>
      </c>
      <c r="N36" s="12">
        <v>0</v>
      </c>
      <c r="O36" s="12">
        <v>0</v>
      </c>
      <c r="P36" s="22">
        <v>93602.37</v>
      </c>
      <c r="Q36" s="35" t="s">
        <v>55</v>
      </c>
      <c r="R36" s="35" t="s">
        <v>55</v>
      </c>
    </row>
    <row r="37" spans="1:18" ht="46.8" customHeight="1" x14ac:dyDescent="0.3">
      <c r="A37" s="28">
        <v>2</v>
      </c>
      <c r="B37" s="15" t="s">
        <v>45</v>
      </c>
      <c r="C37" s="83" t="s">
        <v>20</v>
      </c>
      <c r="D37" s="84"/>
      <c r="E37" s="4">
        <f t="shared" ref="E37:P37" si="4">E43+E54+E61</f>
        <v>67112.600000000006</v>
      </c>
      <c r="F37" s="4">
        <f t="shared" si="4"/>
        <v>67112.600000000006</v>
      </c>
      <c r="G37" s="4">
        <f t="shared" si="4"/>
        <v>0</v>
      </c>
      <c r="H37" s="4">
        <f t="shared" si="4"/>
        <v>67112.600000000006</v>
      </c>
      <c r="I37" s="4">
        <f t="shared" si="4"/>
        <v>67112.600000000006</v>
      </c>
      <c r="J37" s="4">
        <f t="shared" si="4"/>
        <v>0</v>
      </c>
      <c r="K37" s="4">
        <f t="shared" si="4"/>
        <v>0</v>
      </c>
      <c r="L37" s="4">
        <f t="shared" si="4"/>
        <v>67112.600000000006</v>
      </c>
      <c r="M37" s="4">
        <f t="shared" si="4"/>
        <v>0</v>
      </c>
      <c r="N37" s="4">
        <f t="shared" si="4"/>
        <v>0</v>
      </c>
      <c r="O37" s="4">
        <f t="shared" si="4"/>
        <v>0</v>
      </c>
      <c r="P37" s="19">
        <f t="shared" si="4"/>
        <v>0</v>
      </c>
      <c r="Q37" s="36">
        <f>Q43</f>
        <v>67112.600000000006</v>
      </c>
      <c r="R37" s="36">
        <f>R43</f>
        <v>0</v>
      </c>
    </row>
    <row r="38" spans="1:18" x14ac:dyDescent="0.3">
      <c r="A38" s="49" t="s">
        <v>47</v>
      </c>
      <c r="B38" s="24" t="s">
        <v>22</v>
      </c>
      <c r="C38" s="87" t="s">
        <v>46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/>
      <c r="R38" s="90"/>
    </row>
    <row r="39" spans="1:18" x14ac:dyDescent="0.3">
      <c r="A39" s="50"/>
      <c r="B39" s="24" t="s">
        <v>24</v>
      </c>
      <c r="C39" s="91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55"/>
      <c r="R39" s="93"/>
    </row>
    <row r="40" spans="1:18" x14ac:dyDescent="0.3">
      <c r="A40" s="50"/>
      <c r="B40" s="24" t="s">
        <v>26</v>
      </c>
      <c r="C40" s="91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55"/>
      <c r="R40" s="93"/>
    </row>
    <row r="41" spans="1:18" x14ac:dyDescent="0.3">
      <c r="A41" s="50"/>
      <c r="B41" s="24" t="s">
        <v>28</v>
      </c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6"/>
      <c r="R41" s="97"/>
    </row>
    <row r="42" spans="1:18" x14ac:dyDescent="0.3">
      <c r="A42" s="50"/>
      <c r="B42" s="25" t="s">
        <v>30</v>
      </c>
      <c r="C42" s="5" t="s">
        <v>20</v>
      </c>
      <c r="D42" s="6">
        <v>63003</v>
      </c>
      <c r="E42" s="7">
        <f>E43+E44+E45+E46</f>
        <v>2487387</v>
      </c>
      <c r="F42" s="7">
        <f>F43+F44+F45+F46</f>
        <v>2487387</v>
      </c>
      <c r="G42" s="7">
        <f>G43+G44+G45+G46</f>
        <v>0</v>
      </c>
      <c r="H42" s="7">
        <f>H43+H44+H45+H46</f>
        <v>2487387</v>
      </c>
      <c r="I42" s="7">
        <f t="shared" ref="I42:P42" si="5">I43+I44+I45+I46</f>
        <v>2487387</v>
      </c>
      <c r="J42" s="7">
        <f t="shared" si="5"/>
        <v>0</v>
      </c>
      <c r="K42" s="7">
        <f t="shared" si="5"/>
        <v>0</v>
      </c>
      <c r="L42" s="7">
        <f t="shared" si="5"/>
        <v>2487387</v>
      </c>
      <c r="M42" s="7">
        <f t="shared" si="5"/>
        <v>0</v>
      </c>
      <c r="N42" s="7">
        <f t="shared" si="5"/>
        <v>0</v>
      </c>
      <c r="O42" s="7">
        <f t="shared" si="5"/>
        <v>0</v>
      </c>
      <c r="P42" s="20">
        <f t="shared" si="5"/>
        <v>0</v>
      </c>
      <c r="Q42" s="46">
        <f>Q43</f>
        <v>67112.600000000006</v>
      </c>
      <c r="R42" s="46">
        <f>R43</f>
        <v>0</v>
      </c>
    </row>
    <row r="43" spans="1:18" x14ac:dyDescent="0.3">
      <c r="A43" s="82"/>
      <c r="B43" s="24" t="s">
        <v>33</v>
      </c>
      <c r="C43" s="8"/>
      <c r="D43" s="85">
        <v>6059</v>
      </c>
      <c r="E43" s="10">
        <v>67112.600000000006</v>
      </c>
      <c r="F43" s="10">
        <f>E43</f>
        <v>67112.600000000006</v>
      </c>
      <c r="G43" s="10">
        <v>0</v>
      </c>
      <c r="H43" s="10">
        <f>E43</f>
        <v>67112.600000000006</v>
      </c>
      <c r="I43" s="10">
        <f>F43</f>
        <v>67112.600000000006</v>
      </c>
      <c r="J43" s="10">
        <v>0</v>
      </c>
      <c r="K43" s="10">
        <v>0</v>
      </c>
      <c r="L43" s="10">
        <f>I43</f>
        <v>67112.600000000006</v>
      </c>
      <c r="M43" s="10">
        <f>G43</f>
        <v>0</v>
      </c>
      <c r="N43" s="10">
        <v>0</v>
      </c>
      <c r="O43" s="10">
        <v>0</v>
      </c>
      <c r="P43" s="21">
        <f>M43</f>
        <v>0</v>
      </c>
      <c r="Q43" s="29">
        <v>67112.600000000006</v>
      </c>
      <c r="R43" s="29">
        <v>0</v>
      </c>
    </row>
    <row r="44" spans="1:18" x14ac:dyDescent="0.3">
      <c r="A44" s="82"/>
      <c r="B44" s="24" t="s">
        <v>42</v>
      </c>
      <c r="C44" s="8"/>
      <c r="D44" s="86"/>
      <c r="E44" s="10">
        <v>238410.28</v>
      </c>
      <c r="F44" s="10">
        <f t="shared" ref="F44:F46" si="6">E44</f>
        <v>238410.28</v>
      </c>
      <c r="G44" s="10">
        <v>0</v>
      </c>
      <c r="H44" s="10">
        <f t="shared" ref="H44:H46" si="7">E44</f>
        <v>238410.28</v>
      </c>
      <c r="I44" s="10">
        <f t="shared" ref="I44:I46" si="8">F44</f>
        <v>238410.28</v>
      </c>
      <c r="J44" s="10">
        <v>0</v>
      </c>
      <c r="K44" s="10">
        <v>0</v>
      </c>
      <c r="L44" s="10">
        <f t="shared" ref="L44:L46" si="9">I44</f>
        <v>238410.28</v>
      </c>
      <c r="M44" s="10">
        <f t="shared" ref="M44:M46" si="10">G44</f>
        <v>0</v>
      </c>
      <c r="N44" s="10">
        <v>0</v>
      </c>
      <c r="O44" s="10">
        <v>0</v>
      </c>
      <c r="P44" s="21">
        <f t="shared" ref="P44:P46" si="11">M44</f>
        <v>0</v>
      </c>
      <c r="Q44" s="35" t="s">
        <v>55</v>
      </c>
      <c r="R44" s="35" t="s">
        <v>55</v>
      </c>
    </row>
    <row r="45" spans="1:18" x14ac:dyDescent="0.3">
      <c r="A45" s="82"/>
      <c r="B45" s="24" t="s">
        <v>48</v>
      </c>
      <c r="C45" s="8"/>
      <c r="D45" s="86"/>
      <c r="E45" s="10">
        <v>978604.73</v>
      </c>
      <c r="F45" s="10">
        <f t="shared" si="6"/>
        <v>978604.73</v>
      </c>
      <c r="G45" s="10">
        <v>0</v>
      </c>
      <c r="H45" s="10">
        <f t="shared" si="7"/>
        <v>978604.73</v>
      </c>
      <c r="I45" s="10">
        <f t="shared" si="8"/>
        <v>978604.73</v>
      </c>
      <c r="J45" s="10">
        <v>0</v>
      </c>
      <c r="K45" s="10">
        <v>0</v>
      </c>
      <c r="L45" s="10">
        <f t="shared" si="9"/>
        <v>978604.73</v>
      </c>
      <c r="M45" s="10">
        <f t="shared" si="10"/>
        <v>0</v>
      </c>
      <c r="N45" s="10">
        <v>0</v>
      </c>
      <c r="O45" s="10">
        <v>0</v>
      </c>
      <c r="P45" s="21">
        <f t="shared" si="11"/>
        <v>0</v>
      </c>
      <c r="Q45" s="35" t="s">
        <v>55</v>
      </c>
      <c r="R45" s="35" t="s">
        <v>55</v>
      </c>
    </row>
    <row r="46" spans="1:18" x14ac:dyDescent="0.3">
      <c r="A46" s="82"/>
      <c r="B46" s="37" t="s">
        <v>49</v>
      </c>
      <c r="C46" s="38"/>
      <c r="D46" s="86"/>
      <c r="E46" s="39">
        <v>1203259.3899999999</v>
      </c>
      <c r="F46" s="39">
        <f t="shared" si="6"/>
        <v>1203259.3899999999</v>
      </c>
      <c r="G46" s="39">
        <v>0</v>
      </c>
      <c r="H46" s="39">
        <f t="shared" si="7"/>
        <v>1203259.3899999999</v>
      </c>
      <c r="I46" s="39">
        <f t="shared" si="8"/>
        <v>1203259.3899999999</v>
      </c>
      <c r="J46" s="39">
        <v>0</v>
      </c>
      <c r="K46" s="39">
        <v>0</v>
      </c>
      <c r="L46" s="39">
        <f t="shared" si="9"/>
        <v>1203259.3899999999</v>
      </c>
      <c r="M46" s="39">
        <f t="shared" si="10"/>
        <v>0</v>
      </c>
      <c r="N46" s="39">
        <v>0</v>
      </c>
      <c r="O46" s="39">
        <v>0</v>
      </c>
      <c r="P46" s="40">
        <f t="shared" si="11"/>
        <v>0</v>
      </c>
      <c r="Q46" s="35" t="s">
        <v>55</v>
      </c>
      <c r="R46" s="35" t="s">
        <v>55</v>
      </c>
    </row>
    <row r="47" spans="1:18" x14ac:dyDescent="0.3">
      <c r="A47" s="98" t="s">
        <v>56</v>
      </c>
      <c r="B47" s="99"/>
      <c r="C47" s="99"/>
      <c r="D47" s="44" t="s">
        <v>20</v>
      </c>
      <c r="E47" s="45">
        <f>E14+E37</f>
        <v>1053331.73</v>
      </c>
      <c r="F47" s="45">
        <f t="shared" ref="F47:R47" si="12">F14+F37</f>
        <v>178379.08000000002</v>
      </c>
      <c r="G47" s="45">
        <f t="shared" si="12"/>
        <v>874952.65000000014</v>
      </c>
      <c r="H47" s="45">
        <f t="shared" si="12"/>
        <v>1053331.73</v>
      </c>
      <c r="I47" s="45">
        <f t="shared" si="12"/>
        <v>178379.08000000002</v>
      </c>
      <c r="J47" s="45">
        <f t="shared" si="12"/>
        <v>0</v>
      </c>
      <c r="K47" s="45">
        <f t="shared" si="12"/>
        <v>0</v>
      </c>
      <c r="L47" s="45">
        <f t="shared" si="12"/>
        <v>178379.08000000002</v>
      </c>
      <c r="M47" s="45">
        <f t="shared" si="12"/>
        <v>874952.65000000014</v>
      </c>
      <c r="N47" s="45">
        <f t="shared" si="12"/>
        <v>0</v>
      </c>
      <c r="O47" s="45">
        <f t="shared" si="12"/>
        <v>0</v>
      </c>
      <c r="P47" s="45">
        <f t="shared" si="12"/>
        <v>874952.65000000014</v>
      </c>
      <c r="Q47" s="45">
        <f t="shared" si="12"/>
        <v>625933.61</v>
      </c>
      <c r="R47" s="45">
        <f t="shared" si="12"/>
        <v>506024.39</v>
      </c>
    </row>
    <row r="48" spans="1:18" x14ac:dyDescent="0.3">
      <c r="A48" s="78" t="s">
        <v>43</v>
      </c>
      <c r="B48" s="79"/>
      <c r="C48" s="80"/>
      <c r="D48" s="41" t="s">
        <v>20</v>
      </c>
      <c r="E48" s="42">
        <f t="shared" ref="E48:R48" si="13">E19+E26+E33+E42</f>
        <v>3701433.48</v>
      </c>
      <c r="F48" s="42">
        <f t="shared" si="13"/>
        <v>2628277.17</v>
      </c>
      <c r="G48" s="42">
        <f t="shared" si="13"/>
        <v>1073156.31</v>
      </c>
      <c r="H48" s="42">
        <f t="shared" si="13"/>
        <v>3701433.48</v>
      </c>
      <c r="I48" s="42">
        <f t="shared" si="13"/>
        <v>2628277.17</v>
      </c>
      <c r="J48" s="42">
        <f t="shared" si="13"/>
        <v>0</v>
      </c>
      <c r="K48" s="42">
        <f t="shared" si="13"/>
        <v>0</v>
      </c>
      <c r="L48" s="42">
        <f t="shared" si="13"/>
        <v>2628277.17</v>
      </c>
      <c r="M48" s="42">
        <f t="shared" si="13"/>
        <v>1073156.31</v>
      </c>
      <c r="N48" s="42">
        <f t="shared" si="13"/>
        <v>0</v>
      </c>
      <c r="O48" s="42">
        <f t="shared" si="13"/>
        <v>0</v>
      </c>
      <c r="P48" s="43">
        <f t="shared" si="13"/>
        <v>1073156.31</v>
      </c>
      <c r="Q48" s="43">
        <f t="shared" si="13"/>
        <v>728878.48</v>
      </c>
      <c r="R48" s="43">
        <f t="shared" si="13"/>
        <v>589678.34</v>
      </c>
    </row>
    <row r="49" spans="1:17" x14ac:dyDescent="0.3">
      <c r="A49" s="13"/>
      <c r="B49" s="13"/>
      <c r="C49" s="13"/>
      <c r="D49" s="13"/>
      <c r="E49" s="13"/>
      <c r="F49" s="1"/>
      <c r="G49" s="1"/>
      <c r="H49" s="1"/>
      <c r="I49" s="1"/>
      <c r="J49" s="1"/>
      <c r="K49" s="1"/>
      <c r="L49" s="1"/>
      <c r="M49" s="1"/>
      <c r="N49" s="1"/>
      <c r="O49" s="1"/>
      <c r="P49" s="14"/>
    </row>
    <row r="51" spans="1:17" x14ac:dyDescent="0.3">
      <c r="P51" s="48" t="s">
        <v>58</v>
      </c>
      <c r="Q51" s="48"/>
    </row>
    <row r="52" spans="1:17" x14ac:dyDescent="0.3">
      <c r="P52" s="47"/>
      <c r="Q52" s="47"/>
    </row>
    <row r="53" spans="1:17" x14ac:dyDescent="0.3">
      <c r="P53" s="48" t="s">
        <v>59</v>
      </c>
      <c r="Q53" s="48"/>
    </row>
  </sheetData>
  <mergeCells count="50">
    <mergeCell ref="C15:R15"/>
    <mergeCell ref="C16:R16"/>
    <mergeCell ref="C17:R17"/>
    <mergeCell ref="C18:R18"/>
    <mergeCell ref="Q7:R10"/>
    <mergeCell ref="Q11:Q12"/>
    <mergeCell ref="R11:R12"/>
    <mergeCell ref="C14:D14"/>
    <mergeCell ref="M11:M12"/>
    <mergeCell ref="N11:P11"/>
    <mergeCell ref="H7:P8"/>
    <mergeCell ref="A48:C48"/>
    <mergeCell ref="A22:A28"/>
    <mergeCell ref="A29:A36"/>
    <mergeCell ref="C37:D37"/>
    <mergeCell ref="A38:A46"/>
    <mergeCell ref="D43:D46"/>
    <mergeCell ref="C38:R41"/>
    <mergeCell ref="A47:C47"/>
    <mergeCell ref="C29:R29"/>
    <mergeCell ref="C30:R30"/>
    <mergeCell ref="C31:R31"/>
    <mergeCell ref="C32:R32"/>
    <mergeCell ref="C22:R22"/>
    <mergeCell ref="C23:R23"/>
    <mergeCell ref="C24:R24"/>
    <mergeCell ref="C25:R25"/>
    <mergeCell ref="I11:I12"/>
    <mergeCell ref="J11:L11"/>
    <mergeCell ref="A7:A12"/>
    <mergeCell ref="B7:B12"/>
    <mergeCell ref="C7:C12"/>
    <mergeCell ref="D7:D12"/>
    <mergeCell ref="E7:E12"/>
    <mergeCell ref="P51:Q51"/>
    <mergeCell ref="P53:Q53"/>
    <mergeCell ref="A15:A21"/>
    <mergeCell ref="D20:D21"/>
    <mergeCell ref="Q1:S1"/>
    <mergeCell ref="Q2:S2"/>
    <mergeCell ref="Q3:S3"/>
    <mergeCell ref="Q4:S4"/>
    <mergeCell ref="A6:R6"/>
    <mergeCell ref="F7:G7"/>
    <mergeCell ref="F8:F12"/>
    <mergeCell ref="G8:G12"/>
    <mergeCell ref="H9:H12"/>
    <mergeCell ref="I9:P9"/>
    <mergeCell ref="I10:L10"/>
    <mergeCell ref="M10:P10"/>
  </mergeCells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KSI3</dc:creator>
  <cp:lastModifiedBy>KSI3</cp:lastModifiedBy>
  <cp:lastPrinted>2026-03-10T07:07:41Z</cp:lastPrinted>
  <dcterms:created xsi:type="dcterms:W3CDTF">2024-10-24T06:38:39Z</dcterms:created>
  <dcterms:modified xsi:type="dcterms:W3CDTF">2026-03-11T07:07:43Z</dcterms:modified>
</cp:coreProperties>
</file>